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505"/>
  <workbookPr showInkAnnotation="0"/>
  <mc:AlternateContent xmlns:mc="http://schemas.openxmlformats.org/markup-compatibility/2006">
    <mc:Choice Requires="x15">
      <x15ac:absPath xmlns:x15ac="http://schemas.microsoft.com/office/spreadsheetml/2010/11/ac" url="/Users/Aly/Desktop/"/>
    </mc:Choice>
  </mc:AlternateContent>
  <bookViews>
    <workbookView xWindow="1060" yWindow="460" windowWidth="27740" windowHeight="17540"/>
  </bookViews>
  <sheets>
    <sheet name="Build" sheetId="1" r:id="rId1"/>
    <sheet name="Constellations" sheetId="2" r:id="rId2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M15" i="1"/>
  <c r="G15" i="1"/>
  <c r="M16" i="1"/>
  <c r="G16" i="1"/>
  <c r="M17" i="1"/>
  <c r="G17" i="1"/>
  <c r="M18" i="1"/>
  <c r="G18" i="1"/>
  <c r="M19" i="1"/>
  <c r="G19" i="1"/>
  <c r="M20" i="1"/>
  <c r="G20" i="1"/>
  <c r="M21" i="1"/>
  <c r="G21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G4" i="1"/>
  <c r="F4" i="1"/>
  <c r="E4" i="1"/>
  <c r="D4" i="1"/>
  <c r="C4" i="1"/>
  <c r="C3" i="1"/>
  <c r="M4" i="1"/>
  <c r="M3" i="1"/>
  <c r="L3" i="1"/>
  <c r="L4" i="1"/>
  <c r="K3" i="1"/>
  <c r="K4" i="1"/>
  <c r="J3" i="1"/>
  <c r="J4" i="1"/>
  <c r="I3" i="1"/>
  <c r="I4" i="1"/>
  <c r="H3" i="1"/>
  <c r="H4" i="1"/>
  <c r="M5" i="1"/>
  <c r="H5" i="1"/>
  <c r="I5" i="1"/>
  <c r="J5" i="1"/>
  <c r="K5" i="1"/>
  <c r="L5" i="1"/>
  <c r="M6" i="1"/>
  <c r="H6" i="1"/>
  <c r="I6" i="1"/>
  <c r="J6" i="1"/>
  <c r="K6" i="1"/>
  <c r="L6" i="1"/>
  <c r="M7" i="1"/>
  <c r="H7" i="1"/>
  <c r="I7" i="1"/>
  <c r="J7" i="1"/>
  <c r="K7" i="1"/>
  <c r="L7" i="1"/>
  <c r="M8" i="1"/>
  <c r="H8" i="1"/>
  <c r="I8" i="1"/>
  <c r="J8" i="1"/>
  <c r="K8" i="1"/>
  <c r="L8" i="1"/>
  <c r="M9" i="1"/>
  <c r="H9" i="1"/>
  <c r="I9" i="1"/>
  <c r="J9" i="1"/>
  <c r="K9" i="1"/>
  <c r="L9" i="1"/>
  <c r="M10" i="1"/>
  <c r="H10" i="1"/>
  <c r="I10" i="1"/>
  <c r="J10" i="1"/>
  <c r="K10" i="1"/>
  <c r="L10" i="1"/>
  <c r="M11" i="1"/>
  <c r="H11" i="1"/>
  <c r="I11" i="1"/>
  <c r="J11" i="1"/>
  <c r="K11" i="1"/>
  <c r="L11" i="1"/>
  <c r="M12" i="1"/>
  <c r="H12" i="1"/>
  <c r="I12" i="1"/>
  <c r="J12" i="1"/>
  <c r="K12" i="1"/>
  <c r="L12" i="1"/>
  <c r="M13" i="1"/>
  <c r="H13" i="1"/>
  <c r="I13" i="1"/>
  <c r="J13" i="1"/>
  <c r="K13" i="1"/>
  <c r="L13" i="1"/>
  <c r="M14" i="1"/>
  <c r="H14" i="1"/>
  <c r="I14" i="1"/>
  <c r="J14" i="1"/>
  <c r="K14" i="1"/>
  <c r="L14" i="1"/>
  <c r="H15" i="1"/>
  <c r="I15" i="1"/>
  <c r="J15" i="1"/>
  <c r="K15" i="1"/>
  <c r="L15" i="1"/>
  <c r="H16" i="1"/>
  <c r="I16" i="1"/>
  <c r="J16" i="1"/>
  <c r="K16" i="1"/>
  <c r="L16" i="1"/>
  <c r="H17" i="1"/>
  <c r="I17" i="1"/>
  <c r="J17" i="1"/>
  <c r="K17" i="1"/>
  <c r="L17" i="1"/>
  <c r="H18" i="1"/>
  <c r="I18" i="1"/>
  <c r="J18" i="1"/>
  <c r="K18" i="1"/>
  <c r="L18" i="1"/>
  <c r="H19" i="1"/>
  <c r="I19" i="1"/>
  <c r="J19" i="1"/>
  <c r="K19" i="1"/>
  <c r="L19" i="1"/>
  <c r="H20" i="1"/>
  <c r="I20" i="1"/>
  <c r="J20" i="1"/>
  <c r="K20" i="1"/>
  <c r="L20" i="1"/>
  <c r="H21" i="1"/>
  <c r="I21" i="1"/>
  <c r="J21" i="1"/>
  <c r="K21" i="1"/>
  <c r="L21" i="1"/>
  <c r="D3" i="1"/>
  <c r="E3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G3" i="1"/>
  <c r="F3" i="1"/>
</calcChain>
</file>

<file path=xl/sharedStrings.xml><?xml version="1.0" encoding="utf-8"?>
<sst xmlns="http://schemas.openxmlformats.org/spreadsheetml/2006/main" count="135" uniqueCount="103">
  <si>
    <t>constellation</t>
  </si>
  <si>
    <t>requirements</t>
  </si>
  <si>
    <t>Add/Rem</t>
  </si>
  <si>
    <t>red</t>
  </si>
  <si>
    <t>blue</t>
  </si>
  <si>
    <t>green</t>
  </si>
  <si>
    <t>purple</t>
  </si>
  <si>
    <t>yellow</t>
  </si>
  <si>
    <t>points</t>
  </si>
  <si>
    <t>cross road blue</t>
  </si>
  <si>
    <t>eel</t>
  </si>
  <si>
    <t>anvil</t>
  </si>
  <si>
    <t>tempest</t>
  </si>
  <si>
    <t>wraith</t>
  </si>
  <si>
    <t>rat</t>
  </si>
  <si>
    <t>cross road red</t>
  </si>
  <si>
    <t>cross road purple</t>
  </si>
  <si>
    <t>behemoth</t>
  </si>
  <si>
    <t>cross road green</t>
  </si>
  <si>
    <t>rowans crown</t>
  </si>
  <si>
    <t>a</t>
  </si>
  <si>
    <t>bonus</t>
  </si>
  <si>
    <t>red2</t>
  </si>
  <si>
    <t>blue3</t>
  </si>
  <si>
    <t>green4</t>
  </si>
  <si>
    <t>purple5</t>
  </si>
  <si>
    <t>yellow6</t>
  </si>
  <si>
    <t>spider</t>
  </si>
  <si>
    <t>akerons scorpion</t>
  </si>
  <si>
    <t>fox</t>
  </si>
  <si>
    <t>raven</t>
  </si>
  <si>
    <t>scholars light</t>
  </si>
  <si>
    <t>bat</t>
  </si>
  <si>
    <t>berserker</t>
  </si>
  <si>
    <t>chariot of the dead</t>
  </si>
  <si>
    <t>fiend</t>
  </si>
  <si>
    <t>hydra</t>
  </si>
  <si>
    <t>eye of the guardian</t>
  </si>
  <si>
    <t>falcon</t>
  </si>
  <si>
    <t>bysmiels bonds</t>
  </si>
  <si>
    <t>hawk</t>
  </si>
  <si>
    <t>imp</t>
  </si>
  <si>
    <t>magi</t>
  </si>
  <si>
    <t>oklaines lantern</t>
  </si>
  <si>
    <t>solaels witchblade</t>
  </si>
  <si>
    <t>affliction</t>
  </si>
  <si>
    <t>huntress</t>
  </si>
  <si>
    <t>manticore</t>
  </si>
  <si>
    <t>amatok the spirit of winter</t>
  </si>
  <si>
    <t>vulture</t>
  </si>
  <si>
    <t>ghoul</t>
  </si>
  <si>
    <t>jackal</t>
  </si>
  <si>
    <t>kraken</t>
  </si>
  <si>
    <t>messenger of war</t>
  </si>
  <si>
    <t>viper</t>
  </si>
  <si>
    <t>wendigo</t>
  </si>
  <si>
    <t>revenant</t>
  </si>
  <si>
    <t>Wolverine</t>
  </si>
  <si>
    <t>empty throne</t>
  </si>
  <si>
    <t>harpy</t>
  </si>
  <si>
    <t>owl</t>
  </si>
  <si>
    <t>hammer</t>
  </si>
  <si>
    <t>assassin's blade</t>
  </si>
  <si>
    <t>autumn boar</t>
  </si>
  <si>
    <t>blades of nadaan</t>
  </si>
  <si>
    <t>crab</t>
  </si>
  <si>
    <t>harvestmans scythe</t>
  </si>
  <si>
    <t>rhowans scepter</t>
  </si>
  <si>
    <t>shepherd's crook</t>
  </si>
  <si>
    <t>assassin</t>
  </si>
  <si>
    <t>dire bear</t>
  </si>
  <si>
    <t>abomination</t>
  </si>
  <si>
    <t>aeons hourglass</t>
  </si>
  <si>
    <t>blind sage</t>
  </si>
  <si>
    <t>bull</t>
  </si>
  <si>
    <t>crane</t>
  </si>
  <si>
    <t>cross road yellow</t>
  </si>
  <si>
    <t>dryad</t>
  </si>
  <si>
    <t>dying god</t>
  </si>
  <si>
    <t>gallows</t>
  </si>
  <si>
    <t>hound</t>
  </si>
  <si>
    <t>leviathan</t>
  </si>
  <si>
    <t>light of empyrion</t>
  </si>
  <si>
    <t>lion</t>
  </si>
  <si>
    <t>lizard</t>
  </si>
  <si>
    <t>mogdrogen the wolf</t>
  </si>
  <si>
    <t>obelisk of menhir</t>
  </si>
  <si>
    <t>oleron</t>
  </si>
  <si>
    <t>panther</t>
  </si>
  <si>
    <t>sailors guide</t>
  </si>
  <si>
    <t>scales of ulcama</t>
  </si>
  <si>
    <t>shieldmaiden</t>
  </si>
  <si>
    <t>solemn watcher</t>
  </si>
  <si>
    <t>spear of heaven</t>
  </si>
  <si>
    <t>targo the builder</t>
  </si>
  <si>
    <t>tortoise</t>
  </si>
  <si>
    <t>tree of life</t>
  </si>
  <si>
    <t>tsunami</t>
  </si>
  <si>
    <t>ulo the keeper of the waters</t>
  </si>
  <si>
    <t>ulzuins torch</t>
  </si>
  <si>
    <t>unknown solider</t>
  </si>
  <si>
    <t>widow</t>
  </si>
  <si>
    <t>Points Spent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</si>
</sst>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rgb="FF505050"/>
      </right>
      <top style="medium">
        <color auto="1"/>
      </top>
      <bottom style="thin">
        <color rgb="FF505050"/>
      </bottom>
      <diagonal/>
    </border>
    <border>
      <left style="thin">
        <color rgb="FF505050"/>
      </left>
      <right style="medium">
        <color auto="1"/>
      </right>
      <top style="medium">
        <color auto="1"/>
      </top>
      <bottom style="thin">
        <color rgb="FF505050"/>
      </bottom>
      <diagonal/>
    </border>
    <border>
      <left style="medium">
        <color auto="1"/>
      </left>
      <right style="thin">
        <color rgb="FF505050"/>
      </right>
      <top style="thin">
        <color rgb="FF505050"/>
      </top>
      <bottom style="thin">
        <color rgb="FF505050"/>
      </bottom>
      <diagonal/>
    </border>
    <border>
      <left style="thin">
        <color rgb="FF505050"/>
      </left>
      <right style="medium">
        <color auto="1"/>
      </right>
      <top style="thin">
        <color rgb="FF505050"/>
      </top>
      <bottom style="thin">
        <color rgb="FF505050"/>
      </bottom>
      <diagonal/>
    </border>
    <border>
      <left style="medium">
        <color auto="1"/>
      </left>
      <right style="thin">
        <color rgb="FF505050"/>
      </right>
      <top style="thin">
        <color rgb="FF505050"/>
      </top>
      <bottom style="medium">
        <color auto="1"/>
      </bottom>
      <diagonal/>
    </border>
    <border>
      <left style="thin">
        <color rgb="FF505050"/>
      </left>
      <right style="medium">
        <color auto="1"/>
      </right>
      <top style="thin">
        <color rgb="FF505050"/>
      </top>
      <bottom style="medium">
        <color auto="1"/>
      </bottom>
      <diagonal/>
    </border>
    <border>
      <left/>
      <right/>
      <top style="medium">
        <color auto="1"/>
      </top>
      <bottom style="thin">
        <color rgb="FF505050"/>
      </bottom>
      <diagonal/>
    </border>
    <border>
      <left/>
      <right/>
      <top style="thin">
        <color rgb="FF505050"/>
      </top>
      <bottom style="thin">
        <color rgb="FF505050"/>
      </bottom>
      <diagonal/>
    </border>
    <border>
      <left/>
      <right/>
      <top style="thin">
        <color rgb="FF505050"/>
      </top>
      <bottom style="medium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5" xfId="0" applyFont="1" applyBorder="1"/>
    <xf numFmtId="0" fontId="0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</cellXfs>
  <cellStyles count="1">
    <cellStyle name="Normal" xfId="0" builtinId="0"/>
  </cellStyles>
  <dxfs count="53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ables/table1.xml><?xml version="1.0" encoding="utf-8"?>
<table xmlns="http://schemas.openxmlformats.org/spreadsheetml/2006/main" id="2" name="Table2" displayName="Table2" ref="A2:L89" totalsRowShown="0">
  <autoFilter ref="A2:L89"/>
  <sortState ref="A3:L89">
    <sortCondition ref="A2:A89"/>
  </sortState>
  <tableColumns count="12">
    <tableColumn id="1" name="constellation"/>
    <tableColumn id="2" name="red"/>
    <tableColumn id="3" name="blue"/>
    <tableColumn id="4" name="green"/>
    <tableColumn id="5" name="purple"/>
    <tableColumn id="6" name="yellow"/>
    <tableColumn id="7" name="red2"/>
    <tableColumn id="8" name="blue3"/>
    <tableColumn id="9" name="green4"/>
    <tableColumn id="10" name="purple5"/>
    <tableColumn id="11" name="yellow6"/>
    <tableColumn id="12" name="point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zoomScale="125" zoomScaleNormal="80" zoomScaleSheetLayoutView="100" zoomScalePageLayoutView="80" workbookViewId="0">
      <selection activeCell="H26" sqref="H26"/>
    </sheetView>
  </sheetViews>
  <sheetFormatPr baseColWidth="10" defaultColWidth="8.83203125" defaultRowHeight="15" x14ac:dyDescent="0.2"/>
  <cols>
    <col min="1" max="1" width="20.6640625" bestFit="1" customWidth="1"/>
    <col min="2" max="2" width="10.5" bestFit="1" customWidth="1"/>
    <col min="13" max="13" width="8.83203125" hidden="1" customWidth="1"/>
  </cols>
  <sheetData>
    <row r="1" spans="1:13" x14ac:dyDescent="0.2">
      <c r="A1" s="13" t="s">
        <v>0</v>
      </c>
      <c r="B1" s="20"/>
      <c r="C1" s="2" t="s">
        <v>1</v>
      </c>
      <c r="D1" s="3"/>
      <c r="E1" s="3"/>
      <c r="F1" s="3"/>
      <c r="G1" s="4"/>
      <c r="H1" s="10" t="s">
        <v>3</v>
      </c>
      <c r="I1" s="3" t="s">
        <v>4</v>
      </c>
      <c r="J1" s="3" t="s">
        <v>5</v>
      </c>
      <c r="K1" s="3" t="s">
        <v>6</v>
      </c>
      <c r="L1" s="4" t="s">
        <v>7</v>
      </c>
      <c r="M1" s="14"/>
    </row>
    <row r="2" spans="1:13" x14ac:dyDescent="0.2">
      <c r="A2" s="15"/>
      <c r="B2" s="21" t="s">
        <v>102</v>
      </c>
      <c r="C2" s="5" t="s">
        <v>3</v>
      </c>
      <c r="D2" s="1" t="s">
        <v>4</v>
      </c>
      <c r="E2" s="1" t="s">
        <v>5</v>
      </c>
      <c r="F2" s="1" t="s">
        <v>6</v>
      </c>
      <c r="G2" s="6" t="s">
        <v>7</v>
      </c>
      <c r="H2" s="11">
        <v>0</v>
      </c>
      <c r="I2" s="1">
        <v>0</v>
      </c>
      <c r="J2" s="1">
        <v>0</v>
      </c>
      <c r="K2" s="1">
        <v>0</v>
      </c>
      <c r="L2" s="6">
        <v>0</v>
      </c>
      <c r="M2" s="16" t="s">
        <v>2</v>
      </c>
    </row>
    <row r="3" spans="1:13" x14ac:dyDescent="0.2">
      <c r="A3" s="17" t="s">
        <v>9</v>
      </c>
      <c r="B3" s="21">
        <f>IF($M3="Rem",0-(VLOOKUP($A3,Constellations!$A$3:$M$79,12,FALSE)),VLOOKUP($A3,Constellations!$A$3:$M$79,12,FALSE))</f>
        <v>1</v>
      </c>
      <c r="C3" s="5">
        <f>IF($M3="Rem",0-(VLOOKUP($A3,Constellations!$A$3:$M$99,2,FALSE)),VLOOKUP($A3,Constellations!$A$3:$M$99,2,FALSE))</f>
        <v>0</v>
      </c>
      <c r="D3" s="1">
        <f>IF($M3="Rem",0-(VLOOKUP($A3,Constellations!$A$3:$M$99,3,FALSE)),VLOOKUP($A3,Constellations!$A$3:$M$99,3,FALSE))</f>
        <v>0</v>
      </c>
      <c r="E3" s="1">
        <f>IF($M3="Rem",0-(VLOOKUP($A3,Constellations!$A$3:$M$99,4,FALSE)),VLOOKUP($A3,Constellations!$A$3:$M$99,4,FALSE))</f>
        <v>0</v>
      </c>
      <c r="F3" s="1">
        <f>IF($M3="Rem",0-(VLOOKUP($A3,Constellations!$A$3:$M$99,5,FALSE)),VLOOKUP($A3,Constellations!$A$3:$M$99,5,FALSE))</f>
        <v>0</v>
      </c>
      <c r="G3" s="6">
        <f>IF($M3="Rem",0-(VLOOKUP($A3,Constellations!$A$3:$M$99,6,FALSE)),VLOOKUP($A3,Constellations!$A$3:$M$99,6,FALSE))</f>
        <v>0</v>
      </c>
      <c r="H3" s="11">
        <f>IF($M3="Rem",0-(VLOOKUP($A3,Constellations!$A$3:$M$99,7,FALSE)),VLOOKUP($A3,Constellations!$A$3:$M$99,7,FALSE))</f>
        <v>0</v>
      </c>
      <c r="I3" s="1">
        <f>IF($M3="Rem",0-(VLOOKUP($A3,Constellations!$A$3:$M$99,8,FALSE)),VLOOKUP($A3,Constellations!$A$3:$M$99,8,FALSE))</f>
        <v>1</v>
      </c>
      <c r="J3" s="1">
        <f>IF($M3="Rem",0-(VLOOKUP($A3,Constellations!$A$3:$M$99,9,FALSE)),VLOOKUP($A3,Constellations!$A$3:$M$99,9,FALSE))</f>
        <v>0</v>
      </c>
      <c r="K3" s="1">
        <f>IF($M3="Rem",0-(VLOOKUP($A3,Constellations!$A$3:$M$99,10,FALSE)),VLOOKUP($A3,Constellations!$A$3:$M$99,10,FALSE))</f>
        <v>0</v>
      </c>
      <c r="L3" s="6">
        <f>IF($M3="Rem",0-(VLOOKUP($A3,Constellations!$A$3:$M$99,11,FALSE)),VLOOKUP($A3,Constellations!$A$3:$M$99,11,FALSE))</f>
        <v>0</v>
      </c>
      <c r="M3" s="16" t="str">
        <f>IF(COUNTIF($A$3:$A3, A3)=2,"rem","add")</f>
        <v>add</v>
      </c>
    </row>
    <row r="4" spans="1:13" x14ac:dyDescent="0.2">
      <c r="A4" s="17" t="s">
        <v>16</v>
      </c>
      <c r="B4" s="21">
        <f>(IF($M4="Rem",0-(VLOOKUP($A4,Constellations!$A$3:$M$99,12,FALSE)),VLOOKUP($A4,Constellations!$A$3:$M$99,12,FALSE)))+B3</f>
        <v>2</v>
      </c>
      <c r="C4" s="5">
        <f>IF(C3&gt;(IF($M4="Rem",0-(VLOOKUP($A4,Constellations!$A$3:$M$99,2,FALSE)),VLOOKUP($A4,Constellations!$A$3:$M$99,2,FALSE))),C3,(IF($M4="Rem",0-(VLOOKUP($A4,Constellations!$A$3:$M$99,2,FALSE)),VLOOKUP($A4,Constellations!$A$3:$M$99,2,FALSE))))</f>
        <v>0</v>
      </c>
      <c r="D4" s="1">
        <f>IF(D3&gt;(IF($M4="Rem",0-(VLOOKUP($A4,Constellations!$A$3:$M$99,3,FALSE)),VLOOKUP($A4,Constellations!$A$3:$M$99,3,FALSE))),D3,(IF($M4="Rem",0-(VLOOKUP($A4,Constellations!$A$3:$M$99,3,FALSE)),VLOOKUP($A4,Constellations!$A$3:$M$99,3,FALSE))))</f>
        <v>0</v>
      </c>
      <c r="E4" s="1">
        <f>IF(E3&gt;(IF($M4="Rem",0-(VLOOKUP($A4,Constellations!$A$3:$M$99,4,FALSE)),VLOOKUP($A4,Constellations!$A$3:$M$99,4,FALSE))),E3,(IF($M4="Rem",0-(VLOOKUP($A4,Constellations!$A$3:$M$99,4,FALSE)),VLOOKUP($A4,Constellations!$A$3:$M$99,4,FALSE))))</f>
        <v>0</v>
      </c>
      <c r="F4" s="1">
        <f>IF(F3&gt;(IF($M4="Rem",0-(VLOOKUP($A4,Constellations!$A$3:$M$99,5,FALSE)),VLOOKUP($A4,Constellations!$A$3:$M$99,5,FALSE))),F3,(IF($M4="Rem",0-(VLOOKUP($A4,Constellations!$A$3:$M$99,5,FALSE)),VLOOKUP($A4,Constellations!$A$3:$M$99,5,FALSE))))</f>
        <v>0</v>
      </c>
      <c r="G4" s="6">
        <f>IF(G3&gt;(IF($M4="Rem",0-(VLOOKUP($A4,Constellations!$A$3:$M$99,6,FALSE)),VLOOKUP($A4,Constellations!$A$3:$M$99,6,FALSE))),G3,(IF($M4="Rem",0-(VLOOKUP($A4,Constellations!$A$3:$M$99,6,FALSE)),VLOOKUP($A4,Constellations!$A$3:$M$99,6,FALSE))))</f>
        <v>0</v>
      </c>
      <c r="H4" s="11">
        <f>(IF($M4="Rem",0-(VLOOKUP($A4,Constellations!$A$3:$M$99,7,FALSE)),VLOOKUP($A4,Constellations!$A$3:$M$99,7,FALSE)))+H3</f>
        <v>0</v>
      </c>
      <c r="I4" s="1">
        <f>(IF($M4="Rem",0-(VLOOKUP($A4,Constellations!$A$3:$M$99,8,FALSE)),VLOOKUP($A4,Constellations!$A$3:$M$99,8,FALSE)))+I3</f>
        <v>1</v>
      </c>
      <c r="J4" s="1">
        <f>(IF($M4="Rem",0-(VLOOKUP($A4,Constellations!$A$3:$M$99,9,FALSE)),VLOOKUP($A4,Constellations!$A$3:$M$99,9,FALSE)))+J3</f>
        <v>0</v>
      </c>
      <c r="K4" s="1">
        <f>(IF($M4="Rem",0-(VLOOKUP($A4,Constellations!$A$3:$M$99,10,FALSE)),VLOOKUP($A4,Constellations!$A$3:$M$99,10,FALSE)))+K3</f>
        <v>1</v>
      </c>
      <c r="L4" s="6">
        <f>(IF($M4="Rem",0-(VLOOKUP($A4,Constellations!$A$3:$M$99,11,FALSE)),VLOOKUP($A4,Constellations!$A$3:$M$99,11,FALSE)))+L3</f>
        <v>0</v>
      </c>
      <c r="M4" s="16" t="str">
        <f>IF(COUNTIF($A$3:$A4, A4)=2,"rem","add")</f>
        <v>add</v>
      </c>
    </row>
    <row r="5" spans="1:13" x14ac:dyDescent="0.2">
      <c r="A5" s="17" t="s">
        <v>10</v>
      </c>
      <c r="B5" s="21">
        <f>(IF($M5="Rem",0-(VLOOKUP($A5,Constellations!$A$3:$M$99,12,FALSE)),VLOOKUP($A5,Constellations!$A$3:$M$99,12,FALSE)))+B4</f>
        <v>5</v>
      </c>
      <c r="C5" s="5">
        <f>IF(C4&gt;(IF($M5="Rem",0-(VLOOKUP($A5,Constellations!$A$3:$M$99,2,FALSE)),VLOOKUP($A5,Constellations!$A$3:$M$99,2,FALSE))),C4,(IF($M5="Rem",0-(VLOOKUP($A5,Constellations!$A$3:$M$99,2,FALSE)),VLOOKUP($A5,Constellations!$A$3:$M$99,2,FALSE))))</f>
        <v>0</v>
      </c>
      <c r="D5" s="1">
        <f>IF(D4&gt;(IF($M5="Rem",0-(VLOOKUP($A5,Constellations!$A$3:$M$99,3,FALSE)),VLOOKUP($A5,Constellations!$A$3:$M$99,3,FALSE))),D4,(IF($M5="Rem",0-(VLOOKUP($A5,Constellations!$A$3:$M$99,3,FALSE)),VLOOKUP($A5,Constellations!$A$3:$M$99,3,FALSE))))</f>
        <v>1</v>
      </c>
      <c r="E5" s="1">
        <f>IF(E4&gt;(IF($M5="Rem",0-(VLOOKUP($A5,Constellations!$A$3:$M$99,4,FALSE)),VLOOKUP($A5,Constellations!$A$3:$M$99,4,FALSE))),E4,(IF($M5="Rem",0-(VLOOKUP($A5,Constellations!$A$3:$M$99,4,FALSE)),VLOOKUP($A5,Constellations!$A$3:$M$99,4,FALSE))))</f>
        <v>0</v>
      </c>
      <c r="F5" s="1">
        <f>IF(F4&gt;(IF($M5="Rem",0-(VLOOKUP($A5,Constellations!$A$3:$M$99,5,FALSE)),VLOOKUP($A5,Constellations!$A$3:$M$99,5,FALSE))),F4,(IF($M5="Rem",0-(VLOOKUP($A5,Constellations!$A$3:$M$99,5,FALSE)),VLOOKUP($A5,Constellations!$A$3:$M$99,5,FALSE))))</f>
        <v>0</v>
      </c>
      <c r="G5" s="6">
        <f>IF(G4&gt;(IF($M5="Rem",0-(VLOOKUP($A5,Constellations!$A$3:$M$99,6,FALSE)),VLOOKUP($A5,Constellations!$A$3:$M$99,6,FALSE))),G4,(IF($M5="Rem",0-(VLOOKUP($A5,Constellations!$A$3:$M$99,6,FALSE)),VLOOKUP($A5,Constellations!$A$3:$M$99,6,FALSE))))</f>
        <v>0</v>
      </c>
      <c r="H5" s="11">
        <f>(IF($M5="Rem",0-(VLOOKUP($A5,Constellations!$A$3:$M$99,7,FALSE)),VLOOKUP($A5,Constellations!$A$3:$M$99,7,FALSE)))+H4</f>
        <v>0</v>
      </c>
      <c r="I5" s="1">
        <f>(IF($M5="Rem",0-(VLOOKUP($A5,Constellations!$A$3:$M$99,8,FALSE)),VLOOKUP($A5,Constellations!$A$3:$M$99,8,FALSE)))+I4</f>
        <v>6</v>
      </c>
      <c r="J5" s="1">
        <f>(IF($M5="Rem",0-(VLOOKUP($A5,Constellations!$A$3:$M$99,9,FALSE)),VLOOKUP($A5,Constellations!$A$3:$M$99,9,FALSE)))+J4</f>
        <v>0</v>
      </c>
      <c r="K5" s="1">
        <f>(IF($M5="Rem",0-(VLOOKUP($A5,Constellations!$A$3:$M$99,10,FALSE)),VLOOKUP($A5,Constellations!$A$3:$M$99,10,FALSE)))+K4</f>
        <v>1</v>
      </c>
      <c r="L5" s="6">
        <f>(IF($M5="Rem",0-(VLOOKUP($A5,Constellations!$A$3:$M$99,11,FALSE)),VLOOKUP($A5,Constellations!$A$3:$M$99,11,FALSE)))+L4</f>
        <v>0</v>
      </c>
      <c r="M5" s="16" t="str">
        <f>IF(COUNTIF($A$3:$A5, A5)=2,"rem","add")</f>
        <v>add</v>
      </c>
    </row>
    <row r="6" spans="1:13" x14ac:dyDescent="0.2">
      <c r="A6" s="17" t="s">
        <v>11</v>
      </c>
      <c r="B6" s="21">
        <f>(IF($M6="Rem",0-(VLOOKUP($A6,Constellations!$A$3:$M$99,12,FALSE)),VLOOKUP($A6,Constellations!$A$3:$M$99,12,FALSE)))+B5</f>
        <v>10</v>
      </c>
      <c r="C6" s="5">
        <f>IF(C5&gt;(IF($M6="Rem",0-(VLOOKUP($A6,Constellations!$A$3:$M$99,2,FALSE)),VLOOKUP($A6,Constellations!$A$3:$M$99,2,FALSE))),C5,(IF($M6="Rem",0-(VLOOKUP($A6,Constellations!$A$3:$M$99,2,FALSE)),VLOOKUP($A6,Constellations!$A$3:$M$99,2,FALSE))))</f>
        <v>0</v>
      </c>
      <c r="D6" s="1">
        <f>IF(D5&gt;(IF($M6="Rem",0-(VLOOKUP($A6,Constellations!$A$3:$M$99,3,FALSE)),VLOOKUP($A6,Constellations!$A$3:$M$99,3,FALSE))),D5,(IF($M6="Rem",0-(VLOOKUP($A6,Constellations!$A$3:$M$99,3,FALSE)),VLOOKUP($A6,Constellations!$A$3:$M$99,3,FALSE))))</f>
        <v>1</v>
      </c>
      <c r="E6" s="1">
        <f>IF(E5&gt;(IF($M6="Rem",0-(VLOOKUP($A6,Constellations!$A$3:$M$99,4,FALSE)),VLOOKUP($A6,Constellations!$A$3:$M$99,4,FALSE))),E5,(IF($M6="Rem",0-(VLOOKUP($A6,Constellations!$A$3:$M$99,4,FALSE)),VLOOKUP($A6,Constellations!$A$3:$M$99,4,FALSE))))</f>
        <v>0</v>
      </c>
      <c r="F6" s="1">
        <f>IF(F5&gt;(IF($M6="Rem",0-(VLOOKUP($A6,Constellations!$A$3:$M$99,5,FALSE)),VLOOKUP($A6,Constellations!$A$3:$M$99,5,FALSE))),F5,(IF($M6="Rem",0-(VLOOKUP($A6,Constellations!$A$3:$M$99,5,FALSE)),VLOOKUP($A6,Constellations!$A$3:$M$99,5,FALSE))))</f>
        <v>1</v>
      </c>
      <c r="G6" s="6">
        <f>IF(G5&gt;(IF($M6="Rem",0-(VLOOKUP($A6,Constellations!$A$3:$M$99,6,FALSE)),VLOOKUP($A6,Constellations!$A$3:$M$99,6,FALSE))),G5,(IF($M6="Rem",0-(VLOOKUP($A6,Constellations!$A$3:$M$99,6,FALSE)),VLOOKUP($A6,Constellations!$A$3:$M$99,6,FALSE))))</f>
        <v>0</v>
      </c>
      <c r="H6" s="11">
        <f>(IF($M6="Rem",0-(VLOOKUP($A6,Constellations!$A$3:$M$99,7,FALSE)),VLOOKUP($A6,Constellations!$A$3:$M$99,7,FALSE)))+H5</f>
        <v>0</v>
      </c>
      <c r="I6" s="1">
        <f>(IF($M6="Rem",0-(VLOOKUP($A6,Constellations!$A$3:$M$99,8,FALSE)),VLOOKUP($A6,Constellations!$A$3:$M$99,8,FALSE)))+I5</f>
        <v>6</v>
      </c>
      <c r="J6" s="1">
        <f>(IF($M6="Rem",0-(VLOOKUP($A6,Constellations!$A$3:$M$99,9,FALSE)),VLOOKUP($A6,Constellations!$A$3:$M$99,9,FALSE)))+J5</f>
        <v>0</v>
      </c>
      <c r="K6" s="1">
        <f>(IF($M6="Rem",0-(VLOOKUP($A6,Constellations!$A$3:$M$99,10,FALSE)),VLOOKUP($A6,Constellations!$A$3:$M$99,10,FALSE)))+K5</f>
        <v>6</v>
      </c>
      <c r="L6" s="6">
        <f>(IF($M6="Rem",0-(VLOOKUP($A6,Constellations!$A$3:$M$99,11,FALSE)),VLOOKUP($A6,Constellations!$A$3:$M$99,11,FALSE)))+L5</f>
        <v>0</v>
      </c>
      <c r="M6" s="16" t="str">
        <f>IF(COUNTIF($A$3:$A6, A6)=2,"rem","add")</f>
        <v>add</v>
      </c>
    </row>
    <row r="7" spans="1:13" x14ac:dyDescent="0.2">
      <c r="A7" s="17" t="s">
        <v>12</v>
      </c>
      <c r="B7" s="21">
        <f>(IF($M7="Rem",0-(VLOOKUP($A7,Constellations!$A$3:$M$99,12,FALSE)),VLOOKUP($A7,Constellations!$A$3:$M$99,12,FALSE)))+B6</f>
        <v>17</v>
      </c>
      <c r="C7" s="5">
        <f>IF(C6&gt;(IF($M7="Rem",0-(VLOOKUP($A7,Constellations!$A$3:$M$99,2,FALSE)),VLOOKUP($A7,Constellations!$A$3:$M$99,2,FALSE))),C6,(IF($M7="Rem",0-(VLOOKUP($A7,Constellations!$A$3:$M$99,2,FALSE)),VLOOKUP($A7,Constellations!$A$3:$M$99,2,FALSE))))</f>
        <v>0</v>
      </c>
      <c r="D7" s="1">
        <f>IF(D6&gt;(IF($M7="Rem",0-(VLOOKUP($A7,Constellations!$A$3:$M$99,3,FALSE)),VLOOKUP($A7,Constellations!$A$3:$M$99,3,FALSE))),D6,(IF($M7="Rem",0-(VLOOKUP($A7,Constellations!$A$3:$M$99,3,FALSE)),VLOOKUP($A7,Constellations!$A$3:$M$99,3,FALSE))))</f>
        <v>5</v>
      </c>
      <c r="E7" s="1">
        <f>IF(E6&gt;(IF($M7="Rem",0-(VLOOKUP($A7,Constellations!$A$3:$M$99,4,FALSE)),VLOOKUP($A7,Constellations!$A$3:$M$99,4,FALSE))),E6,(IF($M7="Rem",0-(VLOOKUP($A7,Constellations!$A$3:$M$99,4,FALSE)),VLOOKUP($A7,Constellations!$A$3:$M$99,4,FALSE))))</f>
        <v>0</v>
      </c>
      <c r="F7" s="1">
        <f>IF(F6&gt;(IF($M7="Rem",0-(VLOOKUP($A7,Constellations!$A$3:$M$99,5,FALSE)),VLOOKUP($A7,Constellations!$A$3:$M$99,5,FALSE))),F6,(IF($M7="Rem",0-(VLOOKUP($A7,Constellations!$A$3:$M$99,5,FALSE)),VLOOKUP($A7,Constellations!$A$3:$M$99,5,FALSE))))</f>
        <v>5</v>
      </c>
      <c r="G7" s="6">
        <f>IF(G6&gt;(IF($M7="Rem",0-(VLOOKUP($A7,Constellations!$A$3:$M$99,6,FALSE)),VLOOKUP($A7,Constellations!$A$3:$M$99,6,FALSE))),G6,(IF($M7="Rem",0-(VLOOKUP($A7,Constellations!$A$3:$M$99,6,FALSE)),VLOOKUP($A7,Constellations!$A$3:$M$99,6,FALSE))))</f>
        <v>0</v>
      </c>
      <c r="H7" s="11">
        <f>(IF($M7="Rem",0-(VLOOKUP($A7,Constellations!$A$3:$M$99,7,FALSE)),VLOOKUP($A7,Constellations!$A$3:$M$99,7,FALSE)))+H6</f>
        <v>0</v>
      </c>
      <c r="I7" s="1">
        <f>(IF($M7="Rem",0-(VLOOKUP($A7,Constellations!$A$3:$M$99,8,FALSE)),VLOOKUP($A7,Constellations!$A$3:$M$99,8,FALSE)))+I6</f>
        <v>7</v>
      </c>
      <c r="J7" s="1">
        <f>(IF($M7="Rem",0-(VLOOKUP($A7,Constellations!$A$3:$M$99,9,FALSE)),VLOOKUP($A7,Constellations!$A$3:$M$99,9,FALSE)))+J6</f>
        <v>1</v>
      </c>
      <c r="K7" s="1">
        <f>(IF($M7="Rem",0-(VLOOKUP($A7,Constellations!$A$3:$M$99,10,FALSE)),VLOOKUP($A7,Constellations!$A$3:$M$99,10,FALSE)))+K6</f>
        <v>6</v>
      </c>
      <c r="L7" s="6">
        <f>(IF($M7="Rem",0-(VLOOKUP($A7,Constellations!$A$3:$M$99,11,FALSE)),VLOOKUP($A7,Constellations!$A$3:$M$99,11,FALSE)))+L6</f>
        <v>0</v>
      </c>
      <c r="M7" s="16" t="str">
        <f>IF(COUNTIF($A$3:$A7, A7)=2,"rem","add")</f>
        <v>add</v>
      </c>
    </row>
    <row r="8" spans="1:13" x14ac:dyDescent="0.2">
      <c r="A8" s="17" t="s">
        <v>13</v>
      </c>
      <c r="B8" s="21">
        <f>(IF($M8="Rem",0-(VLOOKUP($A8,Constellations!$A$3:$M$99,12,FALSE)),VLOOKUP($A8,Constellations!$A$3:$M$99,12,FALSE)))+B7</f>
        <v>21</v>
      </c>
      <c r="C8" s="5">
        <f>IF(C7&gt;(IF($M8="Rem",0-(VLOOKUP($A8,Constellations!$A$3:$M$99,2,FALSE)),VLOOKUP($A8,Constellations!$A$3:$M$99,2,FALSE))),C7,(IF($M8="Rem",0-(VLOOKUP($A8,Constellations!$A$3:$M$99,2,FALSE)),VLOOKUP($A8,Constellations!$A$3:$M$99,2,FALSE))))</f>
        <v>0</v>
      </c>
      <c r="D8" s="1">
        <f>IF(D7&gt;(IF($M8="Rem",0-(VLOOKUP($A8,Constellations!$A$3:$M$99,3,FALSE)),VLOOKUP($A8,Constellations!$A$3:$M$99,3,FALSE))),D7,(IF($M8="Rem",0-(VLOOKUP($A8,Constellations!$A$3:$M$99,3,FALSE)),VLOOKUP($A8,Constellations!$A$3:$M$99,3,FALSE))))</f>
        <v>5</v>
      </c>
      <c r="E8" s="1">
        <f>IF(E7&gt;(IF($M8="Rem",0-(VLOOKUP($A8,Constellations!$A$3:$M$99,4,FALSE)),VLOOKUP($A8,Constellations!$A$3:$M$99,4,FALSE))),E7,(IF($M8="Rem",0-(VLOOKUP($A8,Constellations!$A$3:$M$99,4,FALSE)),VLOOKUP($A8,Constellations!$A$3:$M$99,4,FALSE))))</f>
        <v>0</v>
      </c>
      <c r="F8" s="1">
        <f>IF(F7&gt;(IF($M8="Rem",0-(VLOOKUP($A8,Constellations!$A$3:$M$99,5,FALSE)),VLOOKUP($A8,Constellations!$A$3:$M$99,5,FALSE))),F7,(IF($M8="Rem",0-(VLOOKUP($A8,Constellations!$A$3:$M$99,5,FALSE)),VLOOKUP($A8,Constellations!$A$3:$M$99,5,FALSE))))</f>
        <v>5</v>
      </c>
      <c r="G8" s="6">
        <f>IF(G7&gt;(IF($M8="Rem",0-(VLOOKUP($A8,Constellations!$A$3:$M$99,6,FALSE)),VLOOKUP($A8,Constellations!$A$3:$M$99,6,FALSE))),G7,(IF($M8="Rem",0-(VLOOKUP($A8,Constellations!$A$3:$M$99,6,FALSE)),VLOOKUP($A8,Constellations!$A$3:$M$99,6,FALSE))))</f>
        <v>0</v>
      </c>
      <c r="H8" s="11">
        <f>(IF($M8="Rem",0-(VLOOKUP($A8,Constellations!$A$3:$M$99,7,FALSE)),VLOOKUP($A8,Constellations!$A$3:$M$99,7,FALSE)))+H7</f>
        <v>0</v>
      </c>
      <c r="I8" s="1">
        <f>(IF($M8="Rem",0-(VLOOKUP($A8,Constellations!$A$3:$M$99,8,FALSE)),VLOOKUP($A8,Constellations!$A$3:$M$99,8,FALSE)))+I7</f>
        <v>10</v>
      </c>
      <c r="J8" s="1">
        <f>(IF($M8="Rem",0-(VLOOKUP($A8,Constellations!$A$3:$M$99,9,FALSE)),VLOOKUP($A8,Constellations!$A$3:$M$99,9,FALSE)))+J7</f>
        <v>1</v>
      </c>
      <c r="K8" s="1">
        <f>(IF($M8="Rem",0-(VLOOKUP($A8,Constellations!$A$3:$M$99,10,FALSE)),VLOOKUP($A8,Constellations!$A$3:$M$99,10,FALSE)))+K7</f>
        <v>9</v>
      </c>
      <c r="L8" s="6">
        <f>(IF($M8="Rem",0-(VLOOKUP($A8,Constellations!$A$3:$M$99,11,FALSE)),VLOOKUP($A8,Constellations!$A$3:$M$99,11,FALSE)))+L7</f>
        <v>0</v>
      </c>
      <c r="M8" s="16" t="str">
        <f>IF(COUNTIF($A$3:$A8, A8)=2,"rem","add")</f>
        <v>add</v>
      </c>
    </row>
    <row r="9" spans="1:13" x14ac:dyDescent="0.2">
      <c r="A9" s="17" t="s">
        <v>10</v>
      </c>
      <c r="B9" s="21">
        <f>(IF($M9="Rem",0-(VLOOKUP($A9,Constellations!$A$3:$M$99,12,FALSE)),VLOOKUP($A9,Constellations!$A$3:$M$99,12,FALSE)))+B8</f>
        <v>18</v>
      </c>
      <c r="C9" s="5">
        <f>IF(C8&gt;(IF($M9="Rem",0-(VLOOKUP($A9,Constellations!$A$3:$M$99,2,FALSE)),VLOOKUP($A9,Constellations!$A$3:$M$99,2,FALSE))),C8,(IF($M9="Rem",0-(VLOOKUP($A9,Constellations!$A$3:$M$99,2,FALSE)),VLOOKUP($A9,Constellations!$A$3:$M$99,2,FALSE))))</f>
        <v>0</v>
      </c>
      <c r="D9" s="1">
        <f>IF(D8&gt;(IF($M9="Rem",0-(VLOOKUP($A9,Constellations!$A$3:$M$99,3,FALSE)),VLOOKUP($A9,Constellations!$A$3:$M$99,3,FALSE))),D8,(IF($M9="Rem",0-(VLOOKUP($A9,Constellations!$A$3:$M$99,3,FALSE)),VLOOKUP($A9,Constellations!$A$3:$M$99,3,FALSE))))</f>
        <v>5</v>
      </c>
      <c r="E9" s="1">
        <f>IF(E8&gt;(IF($M9="Rem",0-(VLOOKUP($A9,Constellations!$A$3:$M$99,4,FALSE)),VLOOKUP($A9,Constellations!$A$3:$M$99,4,FALSE))),E8,(IF($M9="Rem",0-(VLOOKUP($A9,Constellations!$A$3:$M$99,4,FALSE)),VLOOKUP($A9,Constellations!$A$3:$M$99,4,FALSE))))</f>
        <v>0</v>
      </c>
      <c r="F9" s="1">
        <f>IF(F8&gt;(IF($M9="Rem",0-(VLOOKUP($A9,Constellations!$A$3:$M$99,5,FALSE)),VLOOKUP($A9,Constellations!$A$3:$M$99,5,FALSE))),F8,(IF($M9="Rem",0-(VLOOKUP($A9,Constellations!$A$3:$M$99,5,FALSE)),VLOOKUP($A9,Constellations!$A$3:$M$99,5,FALSE))))</f>
        <v>5</v>
      </c>
      <c r="G9" s="6">
        <f>IF(G8&gt;(IF($M9="Rem",0-(VLOOKUP($A9,Constellations!$A$3:$M$99,6,FALSE)),VLOOKUP($A9,Constellations!$A$3:$M$99,6,FALSE))),G8,(IF($M9="Rem",0-(VLOOKUP($A9,Constellations!$A$3:$M$99,6,FALSE)),VLOOKUP($A9,Constellations!$A$3:$M$99,6,FALSE))))</f>
        <v>0</v>
      </c>
      <c r="H9" s="11">
        <f>(IF($M9="Rem",0-(VLOOKUP($A9,Constellations!$A$3:$M$99,7,FALSE)),VLOOKUP($A9,Constellations!$A$3:$M$99,7,FALSE)))+H8</f>
        <v>0</v>
      </c>
      <c r="I9" s="1">
        <f>(IF($M9="Rem",0-(VLOOKUP($A9,Constellations!$A$3:$M$99,8,FALSE)),VLOOKUP($A9,Constellations!$A$3:$M$99,8,FALSE)))+I8</f>
        <v>5</v>
      </c>
      <c r="J9" s="1">
        <f>(IF($M9="Rem",0-(VLOOKUP($A9,Constellations!$A$3:$M$99,9,FALSE)),VLOOKUP($A9,Constellations!$A$3:$M$99,9,FALSE)))+J8</f>
        <v>1</v>
      </c>
      <c r="K9" s="1">
        <f>(IF($M9="Rem",0-(VLOOKUP($A9,Constellations!$A$3:$M$99,10,FALSE)),VLOOKUP($A9,Constellations!$A$3:$M$99,10,FALSE)))+K8</f>
        <v>9</v>
      </c>
      <c r="L9" s="6">
        <f>(IF($M9="Rem",0-(VLOOKUP($A9,Constellations!$A$3:$M$99,11,FALSE)),VLOOKUP($A9,Constellations!$A$3:$M$99,11,FALSE)))+L8</f>
        <v>0</v>
      </c>
      <c r="M9" s="16" t="str">
        <f>IF(COUNTIF($A$3:$A9, A9)=2,"rem","add")</f>
        <v>rem</v>
      </c>
    </row>
    <row r="10" spans="1:13" x14ac:dyDescent="0.2">
      <c r="A10" s="17" t="s">
        <v>15</v>
      </c>
      <c r="B10" s="21">
        <f>(IF($M10="Rem",0-(VLOOKUP($A10,Constellations!$A$3:$M$99,12,FALSE)),VLOOKUP($A10,Constellations!$A$3:$M$99,12,FALSE)))+B9</f>
        <v>19</v>
      </c>
      <c r="C10" s="5">
        <f>IF(C9&gt;(IF($M10="Rem",0-(VLOOKUP($A10,Constellations!$A$3:$M$99,2,FALSE)),VLOOKUP($A10,Constellations!$A$3:$M$99,2,FALSE))),C9,(IF($M10="Rem",0-(VLOOKUP($A10,Constellations!$A$3:$M$99,2,FALSE)),VLOOKUP($A10,Constellations!$A$3:$M$99,2,FALSE))))</f>
        <v>0</v>
      </c>
      <c r="D10" s="1">
        <f>IF(D9&gt;(IF($M10="Rem",0-(VLOOKUP($A10,Constellations!$A$3:$M$99,3,FALSE)),VLOOKUP($A10,Constellations!$A$3:$M$99,3,FALSE))),D9,(IF($M10="Rem",0-(VLOOKUP($A10,Constellations!$A$3:$M$99,3,FALSE)),VLOOKUP($A10,Constellations!$A$3:$M$99,3,FALSE))))</f>
        <v>5</v>
      </c>
      <c r="E10" s="1">
        <f>IF(E9&gt;(IF($M10="Rem",0-(VLOOKUP($A10,Constellations!$A$3:$M$99,4,FALSE)),VLOOKUP($A10,Constellations!$A$3:$M$99,4,FALSE))),E9,(IF($M10="Rem",0-(VLOOKUP($A10,Constellations!$A$3:$M$99,4,FALSE)),VLOOKUP($A10,Constellations!$A$3:$M$99,4,FALSE))))</f>
        <v>0</v>
      </c>
      <c r="F10" s="1">
        <f>IF(F9&gt;(IF($M10="Rem",0-(VLOOKUP($A10,Constellations!$A$3:$M$99,5,FALSE)),VLOOKUP($A10,Constellations!$A$3:$M$99,5,FALSE))),F9,(IF($M10="Rem",0-(VLOOKUP($A10,Constellations!$A$3:$M$99,5,FALSE)),VLOOKUP($A10,Constellations!$A$3:$M$99,5,FALSE))))</f>
        <v>5</v>
      </c>
      <c r="G10" s="6">
        <f>IF(G9&gt;(IF($M10="Rem",0-(VLOOKUP($A10,Constellations!$A$3:$M$99,6,FALSE)),VLOOKUP($A10,Constellations!$A$3:$M$99,6,FALSE))),G9,(IF($M10="Rem",0-(VLOOKUP($A10,Constellations!$A$3:$M$99,6,FALSE)),VLOOKUP($A10,Constellations!$A$3:$M$99,6,FALSE))))</f>
        <v>0</v>
      </c>
      <c r="H10" s="11">
        <f>(IF($M10="Rem",0-(VLOOKUP($A10,Constellations!$A$3:$M$99,7,FALSE)),VLOOKUP($A10,Constellations!$A$3:$M$99,7,FALSE)))+H9</f>
        <v>1</v>
      </c>
      <c r="I10" s="1">
        <f>(IF($M10="Rem",0-(VLOOKUP($A10,Constellations!$A$3:$M$99,8,FALSE)),VLOOKUP($A10,Constellations!$A$3:$M$99,8,FALSE)))+I9</f>
        <v>5</v>
      </c>
      <c r="J10" s="1">
        <f>(IF($M10="Rem",0-(VLOOKUP($A10,Constellations!$A$3:$M$99,9,FALSE)),VLOOKUP($A10,Constellations!$A$3:$M$99,9,FALSE)))+J9</f>
        <v>1</v>
      </c>
      <c r="K10" s="1">
        <f>(IF($M10="Rem",0-(VLOOKUP($A10,Constellations!$A$3:$M$99,10,FALSE)),VLOOKUP($A10,Constellations!$A$3:$M$99,10,FALSE)))+K9</f>
        <v>9</v>
      </c>
      <c r="L10" s="6">
        <f>(IF($M10="Rem",0-(VLOOKUP($A10,Constellations!$A$3:$M$99,11,FALSE)),VLOOKUP($A10,Constellations!$A$3:$M$99,11,FALSE)))+L9</f>
        <v>0</v>
      </c>
      <c r="M10" s="16" t="str">
        <f>IF(COUNTIF($A$3:$A10, A10)=2,"rem","add")</f>
        <v>add</v>
      </c>
    </row>
    <row r="11" spans="1:13" x14ac:dyDescent="0.2">
      <c r="A11" s="17" t="s">
        <v>16</v>
      </c>
      <c r="B11" s="21">
        <f>(IF($M11="Rem",0-(VLOOKUP($A11,Constellations!$A$3:$M$99,12,FALSE)),VLOOKUP($A11,Constellations!$A$3:$M$99,12,FALSE)))+B10</f>
        <v>18</v>
      </c>
      <c r="C11" s="5">
        <f>IF(C10&gt;(IF($M11="Rem",0-(VLOOKUP($A11,Constellations!$A$3:$M$99,2,FALSE)),VLOOKUP($A11,Constellations!$A$3:$M$99,2,FALSE))),C10,(IF($M11="Rem",0-(VLOOKUP($A11,Constellations!$A$3:$M$99,2,FALSE)),VLOOKUP($A11,Constellations!$A$3:$M$99,2,FALSE))))</f>
        <v>0</v>
      </c>
      <c r="D11" s="1">
        <f>IF(D10&gt;(IF($M11="Rem",0-(VLOOKUP($A11,Constellations!$A$3:$M$99,3,FALSE)),VLOOKUP($A11,Constellations!$A$3:$M$99,3,FALSE))),D10,(IF($M11="Rem",0-(VLOOKUP($A11,Constellations!$A$3:$M$99,3,FALSE)),VLOOKUP($A11,Constellations!$A$3:$M$99,3,FALSE))))</f>
        <v>5</v>
      </c>
      <c r="E11" s="1">
        <f>IF(E10&gt;(IF($M11="Rem",0-(VLOOKUP($A11,Constellations!$A$3:$M$99,4,FALSE)),VLOOKUP($A11,Constellations!$A$3:$M$99,4,FALSE))),E10,(IF($M11="Rem",0-(VLOOKUP($A11,Constellations!$A$3:$M$99,4,FALSE)),VLOOKUP($A11,Constellations!$A$3:$M$99,4,FALSE))))</f>
        <v>0</v>
      </c>
      <c r="F11" s="1">
        <f>IF(F10&gt;(IF($M11="Rem",0-(VLOOKUP($A11,Constellations!$A$3:$M$99,5,FALSE)),VLOOKUP($A11,Constellations!$A$3:$M$99,5,FALSE))),F10,(IF($M11="Rem",0-(VLOOKUP($A11,Constellations!$A$3:$M$99,5,FALSE)),VLOOKUP($A11,Constellations!$A$3:$M$99,5,FALSE))))</f>
        <v>5</v>
      </c>
      <c r="G11" s="6">
        <f>IF(G10&gt;(IF($M11="Rem",0-(VLOOKUP($A11,Constellations!$A$3:$M$99,6,FALSE)),VLOOKUP($A11,Constellations!$A$3:$M$99,6,FALSE))),G10,(IF($M11="Rem",0-(VLOOKUP($A11,Constellations!$A$3:$M$99,6,FALSE)),VLOOKUP($A11,Constellations!$A$3:$M$99,6,FALSE))))</f>
        <v>0</v>
      </c>
      <c r="H11" s="11">
        <f>(IF($M11="Rem",0-(VLOOKUP($A11,Constellations!$A$3:$M$99,7,FALSE)),VLOOKUP($A11,Constellations!$A$3:$M$99,7,FALSE)))+H10</f>
        <v>1</v>
      </c>
      <c r="I11" s="1">
        <f>(IF($M11="Rem",0-(VLOOKUP($A11,Constellations!$A$3:$M$99,8,FALSE)),VLOOKUP($A11,Constellations!$A$3:$M$99,8,FALSE)))+I10</f>
        <v>5</v>
      </c>
      <c r="J11" s="1">
        <f>(IF($M11="Rem",0-(VLOOKUP($A11,Constellations!$A$3:$M$99,9,FALSE)),VLOOKUP($A11,Constellations!$A$3:$M$99,9,FALSE)))+J10</f>
        <v>1</v>
      </c>
      <c r="K11" s="1">
        <f>(IF($M11="Rem",0-(VLOOKUP($A11,Constellations!$A$3:$M$99,10,FALSE)),VLOOKUP($A11,Constellations!$A$3:$M$99,10,FALSE)))+K10</f>
        <v>8</v>
      </c>
      <c r="L11" s="6">
        <f>(IF($M11="Rem",0-(VLOOKUP($A11,Constellations!$A$3:$M$99,11,FALSE)),VLOOKUP($A11,Constellations!$A$3:$M$99,11,FALSE)))+L10</f>
        <v>0</v>
      </c>
      <c r="M11" s="16" t="str">
        <f>IF(COUNTIF($A$3:$A11, A11)=2,"rem","add")</f>
        <v>rem</v>
      </c>
    </row>
    <row r="12" spans="1:13" x14ac:dyDescent="0.2">
      <c r="A12" s="17" t="s">
        <v>14</v>
      </c>
      <c r="B12" s="21">
        <f>(IF($M12="Rem",0-(VLOOKUP($A12,Constellations!$A$3:$M$99,12,FALSE)),VLOOKUP($A12,Constellations!$A$3:$M$99,12,FALSE)))+B11</f>
        <v>22</v>
      </c>
      <c r="C12" s="5">
        <f>IF(C11&gt;(IF($M12="Rem",0-(VLOOKUP($A12,Constellations!$A$3:$M$99,2,FALSE)),VLOOKUP($A12,Constellations!$A$3:$M$99,2,FALSE))),C11,(IF($M12="Rem",0-(VLOOKUP($A12,Constellations!$A$3:$M$99,2,FALSE)),VLOOKUP($A12,Constellations!$A$3:$M$99,2,FALSE))))</f>
        <v>1</v>
      </c>
      <c r="D12" s="1">
        <f>IF(D11&gt;(IF($M12="Rem",0-(VLOOKUP($A12,Constellations!$A$3:$M$99,3,FALSE)),VLOOKUP($A12,Constellations!$A$3:$M$99,3,FALSE))),D11,(IF($M12="Rem",0-(VLOOKUP($A12,Constellations!$A$3:$M$99,3,FALSE)),VLOOKUP($A12,Constellations!$A$3:$M$99,3,FALSE))))</f>
        <v>5</v>
      </c>
      <c r="E12" s="1">
        <f>IF(E11&gt;(IF($M12="Rem",0-(VLOOKUP($A12,Constellations!$A$3:$M$99,4,FALSE)),VLOOKUP($A12,Constellations!$A$3:$M$99,4,FALSE))),E11,(IF($M12="Rem",0-(VLOOKUP($A12,Constellations!$A$3:$M$99,4,FALSE)),VLOOKUP($A12,Constellations!$A$3:$M$99,4,FALSE))))</f>
        <v>0</v>
      </c>
      <c r="F12" s="1">
        <f>IF(F11&gt;(IF($M12="Rem",0-(VLOOKUP($A12,Constellations!$A$3:$M$99,5,FALSE)),VLOOKUP($A12,Constellations!$A$3:$M$99,5,FALSE))),F11,(IF($M12="Rem",0-(VLOOKUP($A12,Constellations!$A$3:$M$99,5,FALSE)),VLOOKUP($A12,Constellations!$A$3:$M$99,5,FALSE))))</f>
        <v>5</v>
      </c>
      <c r="G12" s="6">
        <f>IF(G11&gt;(IF($M12="Rem",0-(VLOOKUP($A12,Constellations!$A$3:$M$99,6,FALSE)),VLOOKUP($A12,Constellations!$A$3:$M$99,6,FALSE))),G11,(IF($M12="Rem",0-(VLOOKUP($A12,Constellations!$A$3:$M$99,6,FALSE)),VLOOKUP($A12,Constellations!$A$3:$M$99,6,FALSE))))</f>
        <v>0</v>
      </c>
      <c r="H12" s="11">
        <f>(IF($M12="Rem",0-(VLOOKUP($A12,Constellations!$A$3:$M$99,7,FALSE)),VLOOKUP($A12,Constellations!$A$3:$M$99,7,FALSE)))+H11</f>
        <v>3</v>
      </c>
      <c r="I12" s="1">
        <f>(IF($M12="Rem",0-(VLOOKUP($A12,Constellations!$A$3:$M$99,8,FALSE)),VLOOKUP($A12,Constellations!$A$3:$M$99,8,FALSE)))+I11</f>
        <v>5</v>
      </c>
      <c r="J12" s="1">
        <f>(IF($M12="Rem",0-(VLOOKUP($A12,Constellations!$A$3:$M$99,9,FALSE)),VLOOKUP($A12,Constellations!$A$3:$M$99,9,FALSE)))+J11</f>
        <v>4</v>
      </c>
      <c r="K12" s="1">
        <f>(IF($M12="Rem",0-(VLOOKUP($A12,Constellations!$A$3:$M$99,10,FALSE)),VLOOKUP($A12,Constellations!$A$3:$M$99,10,FALSE)))+K11</f>
        <v>8</v>
      </c>
      <c r="L12" s="6">
        <f>(IF($M12="Rem",0-(VLOOKUP($A12,Constellations!$A$3:$M$99,11,FALSE)),VLOOKUP($A12,Constellations!$A$3:$M$99,11,FALSE)))+L11</f>
        <v>0</v>
      </c>
      <c r="M12" s="16" t="str">
        <f>IF(COUNTIF($A$3:$A12, A12)=2,"rem","add")</f>
        <v>add</v>
      </c>
    </row>
    <row r="13" spans="1:13" x14ac:dyDescent="0.2">
      <c r="A13" s="17" t="s">
        <v>17</v>
      </c>
      <c r="B13" s="21">
        <f>(IF($M13="Rem",0-(VLOOKUP($A13,Constellations!$A$3:$M$99,12,FALSE)),VLOOKUP($A13,Constellations!$A$3:$M$99,12,FALSE)))+B12</f>
        <v>28</v>
      </c>
      <c r="C13" s="5">
        <f>IF(C12&gt;(IF($M13="Rem",0-(VLOOKUP($A13,Constellations!$A$3:$M$99,2,FALSE)),VLOOKUP($A13,Constellations!$A$3:$M$99,2,FALSE))),C12,(IF($M13="Rem",0-(VLOOKUP($A13,Constellations!$A$3:$M$99,2,FALSE)),VLOOKUP($A13,Constellations!$A$3:$M$99,2,FALSE))))</f>
        <v>3</v>
      </c>
      <c r="D13" s="1">
        <f>IF(D12&gt;(IF($M13="Rem",0-(VLOOKUP($A13,Constellations!$A$3:$M$99,3,FALSE)),VLOOKUP($A13,Constellations!$A$3:$M$99,3,FALSE))),D12,(IF($M13="Rem",0-(VLOOKUP($A13,Constellations!$A$3:$M$99,3,FALSE)),VLOOKUP($A13,Constellations!$A$3:$M$99,3,FALSE))))</f>
        <v>5</v>
      </c>
      <c r="E13" s="1">
        <f>IF(E12&gt;(IF($M13="Rem",0-(VLOOKUP($A13,Constellations!$A$3:$M$99,4,FALSE)),VLOOKUP($A13,Constellations!$A$3:$M$99,4,FALSE))),E12,(IF($M13="Rem",0-(VLOOKUP($A13,Constellations!$A$3:$M$99,4,FALSE)),VLOOKUP($A13,Constellations!$A$3:$M$99,4,FALSE))))</f>
        <v>4</v>
      </c>
      <c r="F13" s="1">
        <f>IF(F12&gt;(IF($M13="Rem",0-(VLOOKUP($A13,Constellations!$A$3:$M$99,5,FALSE)),VLOOKUP($A13,Constellations!$A$3:$M$99,5,FALSE))),F12,(IF($M13="Rem",0-(VLOOKUP($A13,Constellations!$A$3:$M$99,5,FALSE)),VLOOKUP($A13,Constellations!$A$3:$M$99,5,FALSE))))</f>
        <v>5</v>
      </c>
      <c r="G13" s="6">
        <f>IF(G12&gt;(IF($M13="Rem",0-(VLOOKUP($A13,Constellations!$A$3:$M$99,6,FALSE)),VLOOKUP($A13,Constellations!$A$3:$M$99,6,FALSE))),G12,(IF($M13="Rem",0-(VLOOKUP($A13,Constellations!$A$3:$M$99,6,FALSE)),VLOOKUP($A13,Constellations!$A$3:$M$99,6,FALSE))))</f>
        <v>0</v>
      </c>
      <c r="H13" s="11">
        <f>(IF($M13="Rem",0-(VLOOKUP($A13,Constellations!$A$3:$M$99,7,FALSE)),VLOOKUP($A13,Constellations!$A$3:$M$99,7,FALSE)))+H12</f>
        <v>5</v>
      </c>
      <c r="I13" s="1">
        <f>(IF($M13="Rem",0-(VLOOKUP($A13,Constellations!$A$3:$M$99,8,FALSE)),VLOOKUP($A13,Constellations!$A$3:$M$99,8,FALSE)))+I12</f>
        <v>5</v>
      </c>
      <c r="J13" s="1">
        <f>(IF($M13="Rem",0-(VLOOKUP($A13,Constellations!$A$3:$M$99,9,FALSE)),VLOOKUP($A13,Constellations!$A$3:$M$99,9,FALSE)))+J12</f>
        <v>7</v>
      </c>
      <c r="K13" s="1">
        <f>(IF($M13="Rem",0-(VLOOKUP($A13,Constellations!$A$3:$M$99,10,FALSE)),VLOOKUP($A13,Constellations!$A$3:$M$99,10,FALSE)))+K12</f>
        <v>8</v>
      </c>
      <c r="L13" s="6">
        <f>(IF($M13="Rem",0-(VLOOKUP($A13,Constellations!$A$3:$M$99,11,FALSE)),VLOOKUP($A13,Constellations!$A$3:$M$99,11,FALSE)))+L12</f>
        <v>0</v>
      </c>
      <c r="M13" s="16" t="str">
        <f>IF(COUNTIF($A$3:$A13, A13)=2,"rem","add")</f>
        <v>add</v>
      </c>
    </row>
    <row r="14" spans="1:13" x14ac:dyDescent="0.2">
      <c r="A14" s="17" t="s">
        <v>19</v>
      </c>
      <c r="B14" s="21">
        <f>(IF($M14="Rem",0-(VLOOKUP($A14,Constellations!$A$3:$M$99,12,FALSE)),VLOOKUP($A14,Constellations!$A$3:$M$99,12,FALSE)))+B13</f>
        <v>33</v>
      </c>
      <c r="C14" s="5">
        <f>IF(C13&gt;(IF($M14="Rem",0-(VLOOKUP($A14,Constellations!$A$3:$M$99,2,FALSE)),VLOOKUP($A14,Constellations!$A$3:$M$99,2,FALSE))),C13,(IF($M14="Rem",0-(VLOOKUP($A14,Constellations!$A$3:$M$99,2,FALSE)),VLOOKUP($A14,Constellations!$A$3:$M$99,2,FALSE))))</f>
        <v>3</v>
      </c>
      <c r="D14" s="1">
        <f>IF(D13&gt;(IF($M14="Rem",0-(VLOOKUP($A14,Constellations!$A$3:$M$99,3,FALSE)),VLOOKUP($A14,Constellations!$A$3:$M$99,3,FALSE))),D13,(IF($M14="Rem",0-(VLOOKUP($A14,Constellations!$A$3:$M$99,3,FALSE)),VLOOKUP($A14,Constellations!$A$3:$M$99,3,FALSE))))</f>
        <v>5</v>
      </c>
      <c r="E14" s="1">
        <f>IF(E13&gt;(IF($M14="Rem",0-(VLOOKUP($A14,Constellations!$A$3:$M$99,4,FALSE)),VLOOKUP($A14,Constellations!$A$3:$M$99,4,FALSE))),E13,(IF($M14="Rem",0-(VLOOKUP($A14,Constellations!$A$3:$M$99,4,FALSE)),VLOOKUP($A14,Constellations!$A$3:$M$99,4,FALSE))))</f>
        <v>6</v>
      </c>
      <c r="F14" s="1">
        <f>IF(F13&gt;(IF($M14="Rem",0-(VLOOKUP($A14,Constellations!$A$3:$M$99,5,FALSE)),VLOOKUP($A14,Constellations!$A$3:$M$99,5,FALSE))),F13,(IF($M14="Rem",0-(VLOOKUP($A14,Constellations!$A$3:$M$99,5,FALSE)),VLOOKUP($A14,Constellations!$A$3:$M$99,5,FALSE))))</f>
        <v>5</v>
      </c>
      <c r="G14" s="6">
        <f>IF(G13&gt;(IF($M14="Rem",0-(VLOOKUP($A14,Constellations!$A$3:$M$99,6,FALSE)),VLOOKUP($A14,Constellations!$A$3:$M$99,6,FALSE))),G13,(IF($M14="Rem",0-(VLOOKUP($A14,Constellations!$A$3:$M$99,6,FALSE)),VLOOKUP($A14,Constellations!$A$3:$M$99,6,FALSE))))</f>
        <v>0</v>
      </c>
      <c r="H14" s="11">
        <f>(IF($M14="Rem",0-(VLOOKUP($A14,Constellations!$A$3:$M$99,7,FALSE)),VLOOKUP($A14,Constellations!$A$3:$M$99,7,FALSE)))+H13</f>
        <v>5</v>
      </c>
      <c r="I14" s="1">
        <f>(IF($M14="Rem",0-(VLOOKUP($A14,Constellations!$A$3:$M$99,8,FALSE)),VLOOKUP($A14,Constellations!$A$3:$M$99,8,FALSE)))+I13</f>
        <v>5</v>
      </c>
      <c r="J14" s="1">
        <f>(IF($M14="Rem",0-(VLOOKUP($A14,Constellations!$A$3:$M$99,9,FALSE)),VLOOKUP($A14,Constellations!$A$3:$M$99,9,FALSE)))+J13</f>
        <v>8</v>
      </c>
      <c r="K14" s="1">
        <f>(IF($M14="Rem",0-(VLOOKUP($A14,Constellations!$A$3:$M$99,10,FALSE)),VLOOKUP($A14,Constellations!$A$3:$M$99,10,FALSE)))+K13</f>
        <v>9</v>
      </c>
      <c r="L14" s="6">
        <f>(IF($M14="Rem",0-(VLOOKUP($A14,Constellations!$A$3:$M$99,11,FALSE)),VLOOKUP($A14,Constellations!$A$3:$M$99,11,FALSE)))+L13</f>
        <v>0</v>
      </c>
      <c r="M14" s="16" t="str">
        <f>IF(COUNTIF($A$3:$A14, A14)=2,"rem","add")</f>
        <v>add</v>
      </c>
    </row>
    <row r="15" spans="1:13" x14ac:dyDescent="0.2">
      <c r="A15" s="17" t="s">
        <v>18</v>
      </c>
      <c r="B15" s="21">
        <f>(IF($M15="Rem",0-(VLOOKUP($A15,Constellations!$A$3:$M$99,12,FALSE)),VLOOKUP($A15,Constellations!$A$3:$M$99,12,FALSE)))+B14</f>
        <v>34</v>
      </c>
      <c r="C15" s="5">
        <f>IF(C14&gt;(IF($M15="Rem",0-(VLOOKUP($A15,Constellations!$A$3:$M$99,2,FALSE)),VLOOKUP($A15,Constellations!$A$3:$M$99,2,FALSE))),C14,(IF($M15="Rem",0-(VLOOKUP($A15,Constellations!$A$3:$M$99,2,FALSE)),VLOOKUP($A15,Constellations!$A$3:$M$99,2,FALSE))))</f>
        <v>3</v>
      </c>
      <c r="D15" s="1">
        <f>IF(D14&gt;(IF($M15="Rem",0-(VLOOKUP($A15,Constellations!$A$3:$M$99,3,FALSE)),VLOOKUP($A15,Constellations!$A$3:$M$99,3,FALSE))),D14,(IF($M15="Rem",0-(VLOOKUP($A15,Constellations!$A$3:$M$99,3,FALSE)),VLOOKUP($A15,Constellations!$A$3:$M$99,3,FALSE))))</f>
        <v>5</v>
      </c>
      <c r="E15" s="1">
        <f>IF(E14&gt;(IF($M15="Rem",0-(VLOOKUP($A15,Constellations!$A$3:$M$99,4,FALSE)),VLOOKUP($A15,Constellations!$A$3:$M$99,4,FALSE))),E14,(IF($M15="Rem",0-(VLOOKUP($A15,Constellations!$A$3:$M$99,4,FALSE)),VLOOKUP($A15,Constellations!$A$3:$M$99,4,FALSE))))</f>
        <v>6</v>
      </c>
      <c r="F15" s="1">
        <f>IF(F14&gt;(IF($M15="Rem",0-(VLOOKUP($A15,Constellations!$A$3:$M$99,5,FALSE)),VLOOKUP($A15,Constellations!$A$3:$M$99,5,FALSE))),F14,(IF($M15="Rem",0-(VLOOKUP($A15,Constellations!$A$3:$M$99,5,FALSE)),VLOOKUP($A15,Constellations!$A$3:$M$99,5,FALSE))))</f>
        <v>5</v>
      </c>
      <c r="G15" s="6">
        <f>IF(G14&gt;(IF($M15="Rem",0-(VLOOKUP($A15,Constellations!$A$3:$M$99,6,FALSE)),VLOOKUP($A15,Constellations!$A$3:$M$99,6,FALSE))),G14,(IF($M15="Rem",0-(VLOOKUP($A15,Constellations!$A$3:$M$99,6,FALSE)),VLOOKUP($A15,Constellations!$A$3:$M$99,6,FALSE))))</f>
        <v>0</v>
      </c>
      <c r="H15" s="11">
        <f>(IF($M15="Rem",0-(VLOOKUP($A15,Constellations!$A$3:$M$99,7,FALSE)),VLOOKUP($A15,Constellations!$A$3:$M$99,7,FALSE)))+H14</f>
        <v>5</v>
      </c>
      <c r="I15" s="1">
        <f>(IF($M15="Rem",0-(VLOOKUP($A15,Constellations!$A$3:$M$99,8,FALSE)),VLOOKUP($A15,Constellations!$A$3:$M$99,8,FALSE)))+I14</f>
        <v>5</v>
      </c>
      <c r="J15" s="1">
        <f>(IF($M15="Rem",0-(VLOOKUP($A15,Constellations!$A$3:$M$99,9,FALSE)),VLOOKUP($A15,Constellations!$A$3:$M$99,9,FALSE)))+J14</f>
        <v>9</v>
      </c>
      <c r="K15" s="1">
        <f>(IF($M15="Rem",0-(VLOOKUP($A15,Constellations!$A$3:$M$99,10,FALSE)),VLOOKUP($A15,Constellations!$A$3:$M$99,10,FALSE)))+K14</f>
        <v>9</v>
      </c>
      <c r="L15" s="6">
        <f>(IF($M15="Rem",0-(VLOOKUP($A15,Constellations!$A$3:$M$99,11,FALSE)),VLOOKUP($A15,Constellations!$A$3:$M$99,11,FALSE)))+L14</f>
        <v>0</v>
      </c>
      <c r="M15" s="16" t="str">
        <f>IF(COUNTIF($A$3:$A15, A15)=2,"rem","add")</f>
        <v>add</v>
      </c>
    </row>
    <row r="16" spans="1:13" x14ac:dyDescent="0.2">
      <c r="A16" s="17" t="s">
        <v>14</v>
      </c>
      <c r="B16" s="21">
        <f>(IF($M16="Rem",0-(VLOOKUP($A16,Constellations!$A$3:$M$99,12,FALSE)),VLOOKUP($A16,Constellations!$A$3:$M$99,12,FALSE)))+B15</f>
        <v>30</v>
      </c>
      <c r="C16" s="5">
        <f>IF(C15&gt;(IF($M16="Rem",0-(VLOOKUP($A16,Constellations!$A$3:$M$99,2,FALSE)),VLOOKUP($A16,Constellations!$A$3:$M$99,2,FALSE))),C15,(IF($M16="Rem",0-(VLOOKUP($A16,Constellations!$A$3:$M$99,2,FALSE)),VLOOKUP($A16,Constellations!$A$3:$M$99,2,FALSE))))</f>
        <v>3</v>
      </c>
      <c r="D16" s="1">
        <f>IF(D15&gt;(IF($M16="Rem",0-(VLOOKUP($A16,Constellations!$A$3:$M$99,3,FALSE)),VLOOKUP($A16,Constellations!$A$3:$M$99,3,FALSE))),D15,(IF($M16="Rem",0-(VLOOKUP($A16,Constellations!$A$3:$M$99,3,FALSE)),VLOOKUP($A16,Constellations!$A$3:$M$99,3,FALSE))))</f>
        <v>5</v>
      </c>
      <c r="E16" s="1">
        <f>IF(E15&gt;(IF($M16="Rem",0-(VLOOKUP($A16,Constellations!$A$3:$M$99,4,FALSE)),VLOOKUP($A16,Constellations!$A$3:$M$99,4,FALSE))),E15,(IF($M16="Rem",0-(VLOOKUP($A16,Constellations!$A$3:$M$99,4,FALSE)),VLOOKUP($A16,Constellations!$A$3:$M$99,4,FALSE))))</f>
        <v>6</v>
      </c>
      <c r="F16" s="1">
        <f>IF(F15&gt;(IF($M16="Rem",0-(VLOOKUP($A16,Constellations!$A$3:$M$99,5,FALSE)),VLOOKUP($A16,Constellations!$A$3:$M$99,5,FALSE))),F15,(IF($M16="Rem",0-(VLOOKUP($A16,Constellations!$A$3:$M$99,5,FALSE)),VLOOKUP($A16,Constellations!$A$3:$M$99,5,FALSE))))</f>
        <v>5</v>
      </c>
      <c r="G16" s="6">
        <f>IF(G15&gt;(IF($M16="Rem",0-(VLOOKUP($A16,Constellations!$A$3:$M$99,6,FALSE)),VLOOKUP($A16,Constellations!$A$3:$M$99,6,FALSE))),G15,(IF($M16="Rem",0-(VLOOKUP($A16,Constellations!$A$3:$M$99,6,FALSE)),VLOOKUP($A16,Constellations!$A$3:$M$99,6,FALSE))))</f>
        <v>0</v>
      </c>
      <c r="H16" s="11">
        <f>(IF($M16="Rem",0-(VLOOKUP($A16,Constellations!$A$3:$M$99,7,FALSE)),VLOOKUP($A16,Constellations!$A$3:$M$99,7,FALSE)))+H15</f>
        <v>3</v>
      </c>
      <c r="I16" s="1">
        <f>(IF($M16="Rem",0-(VLOOKUP($A16,Constellations!$A$3:$M$99,8,FALSE)),VLOOKUP($A16,Constellations!$A$3:$M$99,8,FALSE)))+I15</f>
        <v>5</v>
      </c>
      <c r="J16" s="1">
        <f>(IF($M16="Rem",0-(VLOOKUP($A16,Constellations!$A$3:$M$99,9,FALSE)),VLOOKUP($A16,Constellations!$A$3:$M$99,9,FALSE)))+J15</f>
        <v>6</v>
      </c>
      <c r="K16" s="1">
        <f>(IF($M16="Rem",0-(VLOOKUP($A16,Constellations!$A$3:$M$99,10,FALSE)),VLOOKUP($A16,Constellations!$A$3:$M$99,10,FALSE)))+K15</f>
        <v>9</v>
      </c>
      <c r="L16" s="6">
        <f>(IF($M16="Rem",0-(VLOOKUP($A16,Constellations!$A$3:$M$99,11,FALSE)),VLOOKUP($A16,Constellations!$A$3:$M$99,11,FALSE)))+L15</f>
        <v>0</v>
      </c>
      <c r="M16" s="16" t="str">
        <f>IF(COUNTIF($A$3:$A16, A16)=2,"rem","add")</f>
        <v>rem</v>
      </c>
    </row>
    <row r="17" spans="1:13" x14ac:dyDescent="0.2">
      <c r="A17" s="17" t="s">
        <v>20</v>
      </c>
      <c r="B17" s="21">
        <f>(IF($M17="Rem",0-(VLOOKUP($A17,Constellations!$A$3:$M$99,12,FALSE)),VLOOKUP($A17,Constellations!$A$3:$M$99,12,FALSE)))+B16</f>
        <v>30</v>
      </c>
      <c r="C17" s="5">
        <f>IF(C16&gt;(IF($M17="Rem",0-(VLOOKUP($A17,Constellations!$A$3:$M$99,2,FALSE)),VLOOKUP($A17,Constellations!$A$3:$M$99,2,FALSE))),C16,(IF($M17="Rem",0-(VLOOKUP($A17,Constellations!$A$3:$M$99,2,FALSE)),VLOOKUP($A17,Constellations!$A$3:$M$99,2,FALSE))))</f>
        <v>3</v>
      </c>
      <c r="D17" s="1">
        <f>IF(D16&gt;(IF($M17="Rem",0-(VLOOKUP($A17,Constellations!$A$3:$M$99,3,FALSE)),VLOOKUP($A17,Constellations!$A$3:$M$99,3,FALSE))),D16,(IF($M17="Rem",0-(VLOOKUP($A17,Constellations!$A$3:$M$99,3,FALSE)),VLOOKUP($A17,Constellations!$A$3:$M$99,3,FALSE))))</f>
        <v>5</v>
      </c>
      <c r="E17" s="1">
        <f>IF(E16&gt;(IF($M17="Rem",0-(VLOOKUP($A17,Constellations!$A$3:$M$99,4,FALSE)),VLOOKUP($A17,Constellations!$A$3:$M$99,4,FALSE))),E16,(IF($M17="Rem",0-(VLOOKUP($A17,Constellations!$A$3:$M$99,4,FALSE)),VLOOKUP($A17,Constellations!$A$3:$M$99,4,FALSE))))</f>
        <v>6</v>
      </c>
      <c r="F17" s="1">
        <f>IF(F16&gt;(IF($M17="Rem",0-(VLOOKUP($A17,Constellations!$A$3:$M$99,5,FALSE)),VLOOKUP($A17,Constellations!$A$3:$M$99,5,FALSE))),F16,(IF($M17="Rem",0-(VLOOKUP($A17,Constellations!$A$3:$M$99,5,FALSE)),VLOOKUP($A17,Constellations!$A$3:$M$99,5,FALSE))))</f>
        <v>5</v>
      </c>
      <c r="G17" s="6">
        <f>IF(G16&gt;(IF($M17="Rem",0-(VLOOKUP($A17,Constellations!$A$3:$M$99,6,FALSE)),VLOOKUP($A17,Constellations!$A$3:$M$99,6,FALSE))),G16,(IF($M17="Rem",0-(VLOOKUP($A17,Constellations!$A$3:$M$99,6,FALSE)),VLOOKUP($A17,Constellations!$A$3:$M$99,6,FALSE))))</f>
        <v>0</v>
      </c>
      <c r="H17" s="11">
        <f>(IF($M17="Rem",0-(VLOOKUP($A17,Constellations!$A$3:$M$99,7,FALSE)),VLOOKUP($A17,Constellations!$A$3:$M$99,7,FALSE)))+H16</f>
        <v>3</v>
      </c>
      <c r="I17" s="1">
        <f>(IF($M17="Rem",0-(VLOOKUP($A17,Constellations!$A$3:$M$99,8,FALSE)),VLOOKUP($A17,Constellations!$A$3:$M$99,8,FALSE)))+I16</f>
        <v>5</v>
      </c>
      <c r="J17" s="1">
        <f>(IF($M17="Rem",0-(VLOOKUP($A17,Constellations!$A$3:$M$99,9,FALSE)),VLOOKUP($A17,Constellations!$A$3:$M$99,9,FALSE)))+J16</f>
        <v>6</v>
      </c>
      <c r="K17" s="1">
        <f>(IF($M17="Rem",0-(VLOOKUP($A17,Constellations!$A$3:$M$99,10,FALSE)),VLOOKUP($A17,Constellations!$A$3:$M$99,10,FALSE)))+K16</f>
        <v>9</v>
      </c>
      <c r="L17" s="6">
        <f>(IF($M17="Rem",0-(VLOOKUP($A17,Constellations!$A$3:$M$99,11,FALSE)),VLOOKUP($A17,Constellations!$A$3:$M$99,11,FALSE)))+L16</f>
        <v>0</v>
      </c>
      <c r="M17" s="16" t="str">
        <f>IF(COUNTIF($A$3:$A17, A17)=2,"rem","add")</f>
        <v>add</v>
      </c>
    </row>
    <row r="18" spans="1:13" x14ac:dyDescent="0.2">
      <c r="A18" s="17" t="s">
        <v>20</v>
      </c>
      <c r="B18" s="21">
        <f>(IF($M18="Rem",0-(VLOOKUP($A18,Constellations!$A$3:$M$99,12,FALSE)),VLOOKUP($A18,Constellations!$A$3:$M$99,12,FALSE)))+B17</f>
        <v>30</v>
      </c>
      <c r="C18" s="5">
        <f>IF(C17&gt;(IF($M18="Rem",0-(VLOOKUP($A18,Constellations!$A$3:$M$99,2,FALSE)),VLOOKUP($A18,Constellations!$A$3:$M$99,2,FALSE))),C17,(IF($M18="Rem",0-(VLOOKUP($A18,Constellations!$A$3:$M$99,2,FALSE)),VLOOKUP($A18,Constellations!$A$3:$M$99,2,FALSE))))</f>
        <v>3</v>
      </c>
      <c r="D18" s="1">
        <f>IF(D17&gt;(IF($M18="Rem",0-(VLOOKUP($A18,Constellations!$A$3:$M$99,3,FALSE)),VLOOKUP($A18,Constellations!$A$3:$M$99,3,FALSE))),D17,(IF($M18="Rem",0-(VLOOKUP($A18,Constellations!$A$3:$M$99,3,FALSE)),VLOOKUP($A18,Constellations!$A$3:$M$99,3,FALSE))))</f>
        <v>5</v>
      </c>
      <c r="E18" s="1">
        <f>IF(E17&gt;(IF($M18="Rem",0-(VLOOKUP($A18,Constellations!$A$3:$M$99,4,FALSE)),VLOOKUP($A18,Constellations!$A$3:$M$99,4,FALSE))),E17,(IF($M18="Rem",0-(VLOOKUP($A18,Constellations!$A$3:$M$99,4,FALSE)),VLOOKUP($A18,Constellations!$A$3:$M$99,4,FALSE))))</f>
        <v>6</v>
      </c>
      <c r="F18" s="1">
        <f>IF(F17&gt;(IF($M18="Rem",0-(VLOOKUP($A18,Constellations!$A$3:$M$99,5,FALSE)),VLOOKUP($A18,Constellations!$A$3:$M$99,5,FALSE))),F17,(IF($M18="Rem",0-(VLOOKUP($A18,Constellations!$A$3:$M$99,5,FALSE)),VLOOKUP($A18,Constellations!$A$3:$M$99,5,FALSE))))</f>
        <v>5</v>
      </c>
      <c r="G18" s="6">
        <f>IF(G17&gt;(IF($M18="Rem",0-(VLOOKUP($A18,Constellations!$A$3:$M$99,6,FALSE)),VLOOKUP($A18,Constellations!$A$3:$M$99,6,FALSE))),G17,(IF($M18="Rem",0-(VLOOKUP($A18,Constellations!$A$3:$M$99,6,FALSE)),VLOOKUP($A18,Constellations!$A$3:$M$99,6,FALSE))))</f>
        <v>0</v>
      </c>
      <c r="H18" s="11">
        <f>(IF($M18="Rem",0-(VLOOKUP($A18,Constellations!$A$3:$M$99,7,FALSE)),VLOOKUP($A18,Constellations!$A$3:$M$99,7,FALSE)))+H17</f>
        <v>3</v>
      </c>
      <c r="I18" s="1">
        <f>(IF($M18="Rem",0-(VLOOKUP($A18,Constellations!$A$3:$M$99,8,FALSE)),VLOOKUP($A18,Constellations!$A$3:$M$99,8,FALSE)))+I17</f>
        <v>5</v>
      </c>
      <c r="J18" s="1">
        <f>(IF($M18="Rem",0-(VLOOKUP($A18,Constellations!$A$3:$M$99,9,FALSE)),VLOOKUP($A18,Constellations!$A$3:$M$99,9,FALSE)))+J17</f>
        <v>6</v>
      </c>
      <c r="K18" s="1">
        <f>(IF($M18="Rem",0-(VLOOKUP($A18,Constellations!$A$3:$M$99,10,FALSE)),VLOOKUP($A18,Constellations!$A$3:$M$99,10,FALSE)))+K17</f>
        <v>9</v>
      </c>
      <c r="L18" s="6">
        <f>(IF($M18="Rem",0-(VLOOKUP($A18,Constellations!$A$3:$M$99,11,FALSE)),VLOOKUP($A18,Constellations!$A$3:$M$99,11,FALSE)))+L17</f>
        <v>0</v>
      </c>
      <c r="M18" s="16" t="str">
        <f>IF(COUNTIF($A$3:$A18, A18)=2,"rem","add")</f>
        <v>rem</v>
      </c>
    </row>
    <row r="19" spans="1:13" x14ac:dyDescent="0.2">
      <c r="A19" s="17" t="s">
        <v>20</v>
      </c>
      <c r="B19" s="21">
        <f>(IF($M19="Rem",0-(VLOOKUP($A19,Constellations!$A$3:$M$99,12,FALSE)),VLOOKUP($A19,Constellations!$A$3:$M$99,12,FALSE)))+B18</f>
        <v>30</v>
      </c>
      <c r="C19" s="5">
        <f>IF(C18&gt;(IF($M19="Rem",0-(VLOOKUP($A19,Constellations!$A$3:$M$99,2,FALSE)),VLOOKUP($A19,Constellations!$A$3:$M$99,2,FALSE))),C18,(IF($M19="Rem",0-(VLOOKUP($A19,Constellations!$A$3:$M$99,2,FALSE)),VLOOKUP($A19,Constellations!$A$3:$M$99,2,FALSE))))</f>
        <v>3</v>
      </c>
      <c r="D19" s="1">
        <f>IF(D18&gt;(IF($M19="Rem",0-(VLOOKUP($A19,Constellations!$A$3:$M$99,3,FALSE)),VLOOKUP($A19,Constellations!$A$3:$M$99,3,FALSE))),D18,(IF($M19="Rem",0-(VLOOKUP($A19,Constellations!$A$3:$M$99,3,FALSE)),VLOOKUP($A19,Constellations!$A$3:$M$99,3,FALSE))))</f>
        <v>5</v>
      </c>
      <c r="E19" s="1">
        <f>IF(E18&gt;(IF($M19="Rem",0-(VLOOKUP($A19,Constellations!$A$3:$M$99,4,FALSE)),VLOOKUP($A19,Constellations!$A$3:$M$99,4,FALSE))),E18,(IF($M19="Rem",0-(VLOOKUP($A19,Constellations!$A$3:$M$99,4,FALSE)),VLOOKUP($A19,Constellations!$A$3:$M$99,4,FALSE))))</f>
        <v>6</v>
      </c>
      <c r="F19" s="1">
        <f>IF(F18&gt;(IF($M19="Rem",0-(VLOOKUP($A19,Constellations!$A$3:$M$99,5,FALSE)),VLOOKUP($A19,Constellations!$A$3:$M$99,5,FALSE))),F18,(IF($M19="Rem",0-(VLOOKUP($A19,Constellations!$A$3:$M$99,5,FALSE)),VLOOKUP($A19,Constellations!$A$3:$M$99,5,FALSE))))</f>
        <v>5</v>
      </c>
      <c r="G19" s="6">
        <f>IF(G18&gt;(IF($M19="Rem",0-(VLOOKUP($A19,Constellations!$A$3:$M$99,6,FALSE)),VLOOKUP($A19,Constellations!$A$3:$M$99,6,FALSE))),G18,(IF($M19="Rem",0-(VLOOKUP($A19,Constellations!$A$3:$M$99,6,FALSE)),VLOOKUP($A19,Constellations!$A$3:$M$99,6,FALSE))))</f>
        <v>0</v>
      </c>
      <c r="H19" s="11">
        <f>(IF($M19="Rem",0-(VLOOKUP($A19,Constellations!$A$3:$M$99,7,FALSE)),VLOOKUP($A19,Constellations!$A$3:$M$99,7,FALSE)))+H18</f>
        <v>3</v>
      </c>
      <c r="I19" s="1">
        <f>(IF($M19="Rem",0-(VLOOKUP($A19,Constellations!$A$3:$M$99,8,FALSE)),VLOOKUP($A19,Constellations!$A$3:$M$99,8,FALSE)))+I18</f>
        <v>5</v>
      </c>
      <c r="J19" s="1">
        <f>(IF($M19="Rem",0-(VLOOKUP($A19,Constellations!$A$3:$M$99,9,FALSE)),VLOOKUP($A19,Constellations!$A$3:$M$99,9,FALSE)))+J18</f>
        <v>6</v>
      </c>
      <c r="K19" s="1">
        <f>(IF($M19="Rem",0-(VLOOKUP($A19,Constellations!$A$3:$M$99,10,FALSE)),VLOOKUP($A19,Constellations!$A$3:$M$99,10,FALSE)))+K18</f>
        <v>9</v>
      </c>
      <c r="L19" s="6">
        <f>(IF($M19="Rem",0-(VLOOKUP($A19,Constellations!$A$3:$M$99,11,FALSE)),VLOOKUP($A19,Constellations!$A$3:$M$99,11,FALSE)))+L18</f>
        <v>0</v>
      </c>
      <c r="M19" s="16" t="str">
        <f>IF(COUNTIF($A$3:$A19, A19)=2,"rem","add")</f>
        <v>add</v>
      </c>
    </row>
    <row r="20" spans="1:13" x14ac:dyDescent="0.2">
      <c r="A20" s="17" t="s">
        <v>20</v>
      </c>
      <c r="B20" s="21">
        <f>(IF($M20="Rem",0-(VLOOKUP($A20,Constellations!$A$3:$M$99,12,FALSE)),VLOOKUP($A20,Constellations!$A$3:$M$99,12,FALSE)))+B19</f>
        <v>30</v>
      </c>
      <c r="C20" s="5">
        <f>IF(C19&gt;(IF($M20="Rem",0-(VLOOKUP($A20,Constellations!$A$3:$M$99,2,FALSE)),VLOOKUP($A20,Constellations!$A$3:$M$99,2,FALSE))),C19,(IF($M20="Rem",0-(VLOOKUP($A20,Constellations!$A$3:$M$99,2,FALSE)),VLOOKUP($A20,Constellations!$A$3:$M$99,2,FALSE))))</f>
        <v>3</v>
      </c>
      <c r="D20" s="1">
        <f>IF(D19&gt;(IF($M20="Rem",0-(VLOOKUP($A20,Constellations!$A$3:$M$99,3,FALSE)),VLOOKUP($A20,Constellations!$A$3:$M$99,3,FALSE))),D19,(IF($M20="Rem",0-(VLOOKUP($A20,Constellations!$A$3:$M$99,3,FALSE)),VLOOKUP($A20,Constellations!$A$3:$M$99,3,FALSE))))</f>
        <v>5</v>
      </c>
      <c r="E20" s="1">
        <f>IF(E19&gt;(IF($M20="Rem",0-(VLOOKUP($A20,Constellations!$A$3:$M$99,4,FALSE)),VLOOKUP($A20,Constellations!$A$3:$M$99,4,FALSE))),E19,(IF($M20="Rem",0-(VLOOKUP($A20,Constellations!$A$3:$M$99,4,FALSE)),VLOOKUP($A20,Constellations!$A$3:$M$99,4,FALSE))))</f>
        <v>6</v>
      </c>
      <c r="F20" s="1">
        <f>IF(F19&gt;(IF($M20="Rem",0-(VLOOKUP($A20,Constellations!$A$3:$M$99,5,FALSE)),VLOOKUP($A20,Constellations!$A$3:$M$99,5,FALSE))),F19,(IF($M20="Rem",0-(VLOOKUP($A20,Constellations!$A$3:$M$99,5,FALSE)),VLOOKUP($A20,Constellations!$A$3:$M$99,5,FALSE))))</f>
        <v>5</v>
      </c>
      <c r="G20" s="6">
        <f>IF(G19&gt;(IF($M20="Rem",0-(VLOOKUP($A20,Constellations!$A$3:$M$99,6,FALSE)),VLOOKUP($A20,Constellations!$A$3:$M$99,6,FALSE))),G19,(IF($M20="Rem",0-(VLOOKUP($A20,Constellations!$A$3:$M$99,6,FALSE)),VLOOKUP($A20,Constellations!$A$3:$M$99,6,FALSE))))</f>
        <v>0</v>
      </c>
      <c r="H20" s="11">
        <f>(IF($M20="Rem",0-(VLOOKUP($A20,Constellations!$A$3:$M$99,7,FALSE)),VLOOKUP($A20,Constellations!$A$3:$M$99,7,FALSE)))+H19</f>
        <v>3</v>
      </c>
      <c r="I20" s="1">
        <f>(IF($M20="Rem",0-(VLOOKUP($A20,Constellations!$A$3:$M$99,8,FALSE)),VLOOKUP($A20,Constellations!$A$3:$M$99,8,FALSE)))+I19</f>
        <v>5</v>
      </c>
      <c r="J20" s="1">
        <f>(IF($M20="Rem",0-(VLOOKUP($A20,Constellations!$A$3:$M$99,9,FALSE)),VLOOKUP($A20,Constellations!$A$3:$M$99,9,FALSE)))+J19</f>
        <v>6</v>
      </c>
      <c r="K20" s="1">
        <f>(IF($M20="Rem",0-(VLOOKUP($A20,Constellations!$A$3:$M$99,10,FALSE)),VLOOKUP($A20,Constellations!$A$3:$M$99,10,FALSE)))+K19</f>
        <v>9</v>
      </c>
      <c r="L20" s="6">
        <f>(IF($M20="Rem",0-(VLOOKUP($A20,Constellations!$A$3:$M$99,11,FALSE)),VLOOKUP($A20,Constellations!$A$3:$M$99,11,FALSE)))+L19</f>
        <v>0</v>
      </c>
      <c r="M20" s="16" t="str">
        <f>IF(COUNTIF($A$3:$A20, A20)=2,"rem","add")</f>
        <v>add</v>
      </c>
    </row>
    <row r="21" spans="1:13" ht="16" thickBot="1" x14ac:dyDescent="0.25">
      <c r="A21" s="18" t="s">
        <v>20</v>
      </c>
      <c r="B21" s="22">
        <f>(IF($M21="Rem",0-(VLOOKUP($A21,Constellations!$A$3:$M$99,12,FALSE)),VLOOKUP($A21,Constellations!$A$3:$M$99,12,FALSE)))+B20</f>
        <v>30</v>
      </c>
      <c r="C21" s="7">
        <f>IF(C20&gt;(IF($M21="Rem",0-(VLOOKUP($A21,Constellations!$A$3:$M$99,2,FALSE)),VLOOKUP($A21,Constellations!$A$3:$M$99,2,FALSE))),C20,(IF($M21="Rem",0-(VLOOKUP($A21,Constellations!$A$3:$M$99,2,FALSE)),VLOOKUP($A21,Constellations!$A$3:$M$99,2,FALSE))))</f>
        <v>3</v>
      </c>
      <c r="D21" s="8">
        <f>IF(D20&gt;(IF($M21="Rem",0-(VLOOKUP($A21,Constellations!$A$3:$M$99,3,FALSE)),VLOOKUP($A21,Constellations!$A$3:$M$99,3,FALSE))),D20,(IF($M21="Rem",0-(VLOOKUP($A21,Constellations!$A$3:$M$99,3,FALSE)),VLOOKUP($A21,Constellations!$A$3:$M$99,3,FALSE))))</f>
        <v>5</v>
      </c>
      <c r="E21" s="8">
        <f>IF(E20&gt;(IF($M21="Rem",0-(VLOOKUP($A21,Constellations!$A$3:$M$99,4,FALSE)),VLOOKUP($A21,Constellations!$A$3:$M$99,4,FALSE))),E20,(IF($M21="Rem",0-(VLOOKUP($A21,Constellations!$A$3:$M$99,4,FALSE)),VLOOKUP($A21,Constellations!$A$3:$M$99,4,FALSE))))</f>
        <v>6</v>
      </c>
      <c r="F21" s="8">
        <f>IF(F20&gt;(IF($M21="Rem",0-(VLOOKUP($A21,Constellations!$A$3:$M$99,5,FALSE)),VLOOKUP($A21,Constellations!$A$3:$M$99,5,FALSE))),F20,(IF($M21="Rem",0-(VLOOKUP($A21,Constellations!$A$3:$M$99,5,FALSE)),VLOOKUP($A21,Constellations!$A$3:$M$99,5,FALSE))))</f>
        <v>5</v>
      </c>
      <c r="G21" s="9">
        <f>IF(G20&gt;(IF($M21="Rem",0-(VLOOKUP($A21,Constellations!$A$3:$M$99,6,FALSE)),VLOOKUP($A21,Constellations!$A$3:$M$99,6,FALSE))),G20,(IF($M21="Rem",0-(VLOOKUP($A21,Constellations!$A$3:$M$99,6,FALSE)),VLOOKUP($A21,Constellations!$A$3:$M$99,6,FALSE))))</f>
        <v>0</v>
      </c>
      <c r="H21" s="12">
        <f>(IF($M21="Rem",0-(VLOOKUP($A21,Constellations!$A$3:$M$99,7,FALSE)),VLOOKUP($A21,Constellations!$A$3:$M$99,7,FALSE)))+H20</f>
        <v>3</v>
      </c>
      <c r="I21" s="8">
        <f>(IF($M21="Rem",0-(VLOOKUP($A21,Constellations!$A$3:$M$99,8,FALSE)),VLOOKUP($A21,Constellations!$A$3:$M$99,8,FALSE)))+I20</f>
        <v>5</v>
      </c>
      <c r="J21" s="8">
        <f>(IF($M21="Rem",0-(VLOOKUP($A21,Constellations!$A$3:$M$99,9,FALSE)),VLOOKUP($A21,Constellations!$A$3:$M$99,9,FALSE)))+J20</f>
        <v>6</v>
      </c>
      <c r="K21" s="8">
        <f>(IF($M21="Rem",0-(VLOOKUP($A21,Constellations!$A$3:$M$99,10,FALSE)),VLOOKUP($A21,Constellations!$A$3:$M$99,10,FALSE)))+K20</f>
        <v>9</v>
      </c>
      <c r="L21" s="9">
        <f>(IF($M21="Rem",0-(VLOOKUP($A21,Constellations!$A$3:$M$99,11,FALSE)),VLOOKUP($A21,Constellations!$A$3:$M$99,11,FALSE)))+L20</f>
        <v>0</v>
      </c>
      <c r="M21" s="19" t="str">
        <f>IF(COUNTIF($A$3:$A21, A21)=2,"rem","add")</f>
        <v>add</v>
      </c>
    </row>
  </sheetData>
  <conditionalFormatting sqref="B3:L21">
    <cfRule type="beginsWith" dxfId="206" priority="112" operator="beginsWith" text="0">
      <formula>LEFT(B3,LEN("0"))="0"</formula>
    </cfRule>
  </conditionalFormatting>
  <conditionalFormatting sqref="C4">
    <cfRule type="cellIs" dxfId="205" priority="109" operator="greaterThan">
      <formula>$H$3</formula>
    </cfRule>
  </conditionalFormatting>
  <conditionalFormatting sqref="C5">
    <cfRule type="cellIs" dxfId="204" priority="108" operator="greaterThan">
      <formula>$H$4</formula>
    </cfRule>
  </conditionalFormatting>
  <conditionalFormatting sqref="C6">
    <cfRule type="cellIs" dxfId="203" priority="107" operator="greaterThan">
      <formula>$H$5</formula>
    </cfRule>
  </conditionalFormatting>
  <conditionalFormatting sqref="C7">
    <cfRule type="cellIs" dxfId="202" priority="106" operator="greaterThan">
      <formula>H6</formula>
    </cfRule>
  </conditionalFormatting>
  <conditionalFormatting sqref="C8">
    <cfRule type="cellIs" dxfId="201" priority="105" operator="greaterThan">
      <formula>$H$7</formula>
    </cfRule>
  </conditionalFormatting>
  <conditionalFormatting sqref="C9">
    <cfRule type="cellIs" dxfId="200" priority="104" operator="greaterThan">
      <formula>H8</formula>
    </cfRule>
  </conditionalFormatting>
  <conditionalFormatting sqref="C10">
    <cfRule type="cellIs" dxfId="199" priority="103" operator="greaterThan">
      <formula>H9</formula>
    </cfRule>
  </conditionalFormatting>
  <conditionalFormatting sqref="C11">
    <cfRule type="cellIs" dxfId="198" priority="102" operator="greaterThan">
      <formula>H10</formula>
    </cfRule>
  </conditionalFormatting>
  <conditionalFormatting sqref="C12">
    <cfRule type="cellIs" dxfId="197" priority="101" operator="greaterThan">
      <formula>H11</formula>
    </cfRule>
  </conditionalFormatting>
  <conditionalFormatting sqref="C13">
    <cfRule type="cellIs" dxfId="196" priority="94" operator="greaterThan">
      <formula>H12</formula>
    </cfRule>
    <cfRule type="cellIs" dxfId="195" priority="99" operator="greaterThan">
      <formula>H13</formula>
    </cfRule>
  </conditionalFormatting>
  <conditionalFormatting sqref="C14">
    <cfRule type="cellIs" dxfId="194" priority="93" operator="greaterThan">
      <formula>H13</formula>
    </cfRule>
    <cfRule type="cellIs" dxfId="193" priority="98" operator="greaterThan">
      <formula>H14</formula>
    </cfRule>
  </conditionalFormatting>
  <conditionalFormatting sqref="C15">
    <cfRule type="cellIs" dxfId="192" priority="92" operator="greaterThan">
      <formula>H14</formula>
    </cfRule>
    <cfRule type="cellIs" dxfId="191" priority="97" operator="greaterThan">
      <formula>H15</formula>
    </cfRule>
  </conditionalFormatting>
  <conditionalFormatting sqref="C16">
    <cfRule type="cellIs" dxfId="190" priority="91" operator="greaterThan">
      <formula>H15</formula>
    </cfRule>
    <cfRule type="cellIs" dxfId="189" priority="96" operator="greaterThan">
      <formula>H16</formula>
    </cfRule>
  </conditionalFormatting>
  <conditionalFormatting sqref="C17">
    <cfRule type="cellIs" dxfId="188" priority="90" operator="greaterThan">
      <formula>H16</formula>
    </cfRule>
    <cfRule type="cellIs" dxfId="187" priority="95" operator="greaterThan">
      <formula>H17</formula>
    </cfRule>
  </conditionalFormatting>
  <conditionalFormatting sqref="C18">
    <cfRule type="cellIs" dxfId="186" priority="89" operator="greaterThan">
      <formula>H17</formula>
    </cfRule>
  </conditionalFormatting>
  <conditionalFormatting sqref="C19">
    <cfRule type="cellIs" dxfId="185" priority="88" operator="greaterThan">
      <formula>H18</formula>
    </cfRule>
  </conditionalFormatting>
  <conditionalFormatting sqref="C20">
    <cfRule type="cellIs" dxfId="184" priority="87" operator="greaterThan">
      <formula>H19</formula>
    </cfRule>
  </conditionalFormatting>
  <conditionalFormatting sqref="C21">
    <cfRule type="cellIs" dxfId="183" priority="86" operator="greaterThan">
      <formula>H20</formula>
    </cfRule>
  </conditionalFormatting>
  <conditionalFormatting sqref="D4:D21">
    <cfRule type="cellIs" dxfId="182" priority="84" operator="greaterThan">
      <formula>I3</formula>
    </cfRule>
  </conditionalFormatting>
  <conditionalFormatting sqref="D5">
    <cfRule type="cellIs" dxfId="181" priority="83" operator="greaterThan">
      <formula>I4</formula>
    </cfRule>
  </conditionalFormatting>
  <conditionalFormatting sqref="D6">
    <cfRule type="cellIs" dxfId="180" priority="82" operator="greaterThan">
      <formula>I5</formula>
    </cfRule>
  </conditionalFormatting>
  <conditionalFormatting sqref="D7">
    <cfRule type="cellIs" dxfId="179" priority="81" operator="greaterThan">
      <formula>I6</formula>
    </cfRule>
  </conditionalFormatting>
  <conditionalFormatting sqref="D8">
    <cfRule type="cellIs" dxfId="178" priority="80" operator="greaterThan">
      <formula>I7</formula>
    </cfRule>
  </conditionalFormatting>
  <conditionalFormatting sqref="D9">
    <cfRule type="cellIs" dxfId="177" priority="79" operator="greaterThan">
      <formula>I8</formula>
    </cfRule>
  </conditionalFormatting>
  <conditionalFormatting sqref="D10">
    <cfRule type="cellIs" dxfId="176" priority="78" operator="greaterThan">
      <formula>I9</formula>
    </cfRule>
  </conditionalFormatting>
  <conditionalFormatting sqref="D11">
    <cfRule type="cellIs" dxfId="175" priority="77" operator="greaterThan">
      <formula>I10</formula>
    </cfRule>
  </conditionalFormatting>
  <conditionalFormatting sqref="D12">
    <cfRule type="cellIs" dxfId="174" priority="76" operator="greaterThan">
      <formula>I11</formula>
    </cfRule>
  </conditionalFormatting>
  <conditionalFormatting sqref="D13">
    <cfRule type="cellIs" dxfId="173" priority="75" operator="greaterThan">
      <formula>I12</formula>
    </cfRule>
  </conditionalFormatting>
  <conditionalFormatting sqref="D14">
    <cfRule type="cellIs" dxfId="172" priority="74" operator="greaterThan">
      <formula>I13</formula>
    </cfRule>
  </conditionalFormatting>
  <conditionalFormatting sqref="D15">
    <cfRule type="cellIs" dxfId="171" priority="73" operator="greaterThan">
      <formula>I14</formula>
    </cfRule>
  </conditionalFormatting>
  <conditionalFormatting sqref="D16">
    <cfRule type="cellIs" dxfId="170" priority="72" operator="greaterThan">
      <formula>I15</formula>
    </cfRule>
  </conditionalFormatting>
  <conditionalFormatting sqref="D17">
    <cfRule type="cellIs" dxfId="169" priority="71" operator="greaterThan">
      <formula>I16</formula>
    </cfRule>
  </conditionalFormatting>
  <conditionalFormatting sqref="D18">
    <cfRule type="cellIs" dxfId="168" priority="70" operator="greaterThan">
      <formula>I17</formula>
    </cfRule>
  </conditionalFormatting>
  <conditionalFormatting sqref="D19">
    <cfRule type="cellIs" dxfId="167" priority="69" operator="greaterThan">
      <formula>I18</formula>
    </cfRule>
  </conditionalFormatting>
  <conditionalFormatting sqref="D20">
    <cfRule type="cellIs" dxfId="166" priority="68" operator="greaterThan">
      <formula>I19</formula>
    </cfRule>
  </conditionalFormatting>
  <conditionalFormatting sqref="D21">
    <cfRule type="cellIs" dxfId="165" priority="67" operator="greaterThan">
      <formula>I20</formula>
    </cfRule>
  </conditionalFormatting>
  <conditionalFormatting sqref="E4">
    <cfRule type="cellIs" dxfId="164" priority="65" operator="greaterThan">
      <formula>J3</formula>
    </cfRule>
  </conditionalFormatting>
  <conditionalFormatting sqref="E5">
    <cfRule type="cellIs" dxfId="163" priority="64" operator="greaterThan">
      <formula>J4</formula>
    </cfRule>
  </conditionalFormatting>
  <conditionalFormatting sqref="E6">
    <cfRule type="cellIs" dxfId="162" priority="63" operator="greaterThan">
      <formula>J5</formula>
    </cfRule>
  </conditionalFormatting>
  <conditionalFormatting sqref="E7">
    <cfRule type="cellIs" dxfId="161" priority="62" operator="greaterThan">
      <formula>J6</formula>
    </cfRule>
  </conditionalFormatting>
  <conditionalFormatting sqref="E8">
    <cfRule type="cellIs" dxfId="160" priority="60" operator="greaterThan">
      <formula>J7</formula>
    </cfRule>
  </conditionalFormatting>
  <conditionalFormatting sqref="E9">
    <cfRule type="cellIs" dxfId="159" priority="59" operator="greaterThan">
      <formula>J8</formula>
    </cfRule>
  </conditionalFormatting>
  <conditionalFormatting sqref="E10">
    <cfRule type="cellIs" dxfId="158" priority="58" operator="greaterThan">
      <formula>J9</formula>
    </cfRule>
  </conditionalFormatting>
  <conditionalFormatting sqref="E11">
    <cfRule type="cellIs" dxfId="157" priority="57" operator="greaterThan">
      <formula>J10</formula>
    </cfRule>
  </conditionalFormatting>
  <conditionalFormatting sqref="E12">
    <cfRule type="cellIs" dxfId="156" priority="56" operator="greaterThan">
      <formula>J11</formula>
    </cfRule>
  </conditionalFormatting>
  <conditionalFormatting sqref="E13">
    <cfRule type="cellIs" dxfId="155" priority="55" operator="greaterThan">
      <formula>J12</formula>
    </cfRule>
  </conditionalFormatting>
  <conditionalFormatting sqref="E14">
    <cfRule type="cellIs" dxfId="154" priority="54" operator="greaterThan">
      <formula>J13</formula>
    </cfRule>
  </conditionalFormatting>
  <conditionalFormatting sqref="E15">
    <cfRule type="cellIs" dxfId="153" priority="53" operator="greaterThan">
      <formula>J14</formula>
    </cfRule>
  </conditionalFormatting>
  <conditionalFormatting sqref="E16">
    <cfRule type="cellIs" dxfId="152" priority="52" operator="greaterThan">
      <formula>J15</formula>
    </cfRule>
  </conditionalFormatting>
  <conditionalFormatting sqref="E17">
    <cfRule type="cellIs" dxfId="151" priority="51" operator="greaterThan">
      <formula>J16</formula>
    </cfRule>
  </conditionalFormatting>
  <conditionalFormatting sqref="E18">
    <cfRule type="cellIs" dxfId="150" priority="50" operator="greaterThan">
      <formula>J17</formula>
    </cfRule>
  </conditionalFormatting>
  <conditionalFormatting sqref="E19">
    <cfRule type="cellIs" dxfId="149" priority="49" operator="greaterThan">
      <formula>J18</formula>
    </cfRule>
  </conditionalFormatting>
  <conditionalFormatting sqref="E20">
    <cfRule type="cellIs" dxfId="148" priority="48" operator="greaterThan">
      <formula>J19</formula>
    </cfRule>
  </conditionalFormatting>
  <conditionalFormatting sqref="E21">
    <cfRule type="cellIs" dxfId="147" priority="47" operator="greaterThan">
      <formula>J20</formula>
    </cfRule>
  </conditionalFormatting>
  <conditionalFormatting sqref="F4">
    <cfRule type="cellIs" dxfId="146" priority="45" operator="greaterThan">
      <formula>K3</formula>
    </cfRule>
  </conditionalFormatting>
  <conditionalFormatting sqref="F5">
    <cfRule type="cellIs" dxfId="145" priority="44" operator="greaterThan">
      <formula>K4</formula>
    </cfRule>
  </conditionalFormatting>
  <conditionalFormatting sqref="F6">
    <cfRule type="cellIs" dxfId="144" priority="43" operator="greaterThan">
      <formula>K5</formula>
    </cfRule>
  </conditionalFormatting>
  <conditionalFormatting sqref="F7">
    <cfRule type="cellIs" dxfId="143" priority="42" operator="greaterThan">
      <formula>K6</formula>
    </cfRule>
  </conditionalFormatting>
  <conditionalFormatting sqref="F8">
    <cfRule type="cellIs" dxfId="142" priority="41" operator="greaterThan">
      <formula>K7</formula>
    </cfRule>
  </conditionalFormatting>
  <conditionalFormatting sqref="F9">
    <cfRule type="cellIs" dxfId="141" priority="40" operator="greaterThan">
      <formula>K8</formula>
    </cfRule>
  </conditionalFormatting>
  <conditionalFormatting sqref="F10">
    <cfRule type="cellIs" dxfId="140" priority="39" operator="greaterThan">
      <formula>K9</formula>
    </cfRule>
  </conditionalFormatting>
  <conditionalFormatting sqref="F11">
    <cfRule type="cellIs" dxfId="139" priority="38" operator="greaterThan">
      <formula>K10</formula>
    </cfRule>
  </conditionalFormatting>
  <conditionalFormatting sqref="F12">
    <cfRule type="cellIs" dxfId="138" priority="37" operator="greaterThan">
      <formula>K11</formula>
    </cfRule>
  </conditionalFormatting>
  <conditionalFormatting sqref="F13">
    <cfRule type="cellIs" dxfId="137" priority="36" operator="greaterThan">
      <formula>K12</formula>
    </cfRule>
  </conditionalFormatting>
  <conditionalFormatting sqref="F14">
    <cfRule type="cellIs" dxfId="136" priority="35" operator="greaterThan">
      <formula>K13</formula>
    </cfRule>
  </conditionalFormatting>
  <conditionalFormatting sqref="F15">
    <cfRule type="cellIs" dxfId="135" priority="34" operator="greaterThan">
      <formula>K14</formula>
    </cfRule>
  </conditionalFormatting>
  <conditionalFormatting sqref="F16">
    <cfRule type="cellIs" dxfId="134" priority="33" operator="greaterThan">
      <formula>K15</formula>
    </cfRule>
  </conditionalFormatting>
  <conditionalFormatting sqref="F17">
    <cfRule type="cellIs" dxfId="133" priority="32" operator="greaterThan">
      <formula>K16</formula>
    </cfRule>
  </conditionalFormatting>
  <conditionalFormatting sqref="F18">
    <cfRule type="cellIs" dxfId="132" priority="31" operator="greaterThan">
      <formula>K17</formula>
    </cfRule>
  </conditionalFormatting>
  <conditionalFormatting sqref="F19">
    <cfRule type="cellIs" dxfId="131" priority="30" operator="greaterThan">
      <formula>K18</formula>
    </cfRule>
  </conditionalFormatting>
  <conditionalFormatting sqref="F20">
    <cfRule type="cellIs" dxfId="130" priority="29" operator="greaterThan">
      <formula>K19</formula>
    </cfRule>
  </conditionalFormatting>
  <conditionalFormatting sqref="F21">
    <cfRule type="cellIs" dxfId="129" priority="28" operator="greaterThan">
      <formula>K20</formula>
    </cfRule>
  </conditionalFormatting>
  <conditionalFormatting sqref="G4:G21">
    <cfRule type="cellIs" dxfId="128" priority="26" operator="greaterThan">
      <formula>L3</formula>
    </cfRule>
  </conditionalFormatting>
  <conditionalFormatting sqref="G5">
    <cfRule type="cellIs" dxfId="127" priority="25" operator="greaterThan">
      <formula>L4</formula>
    </cfRule>
  </conditionalFormatting>
  <conditionalFormatting sqref="G6">
    <cfRule type="cellIs" dxfId="126" priority="24" operator="greaterThan">
      <formula>L5</formula>
    </cfRule>
  </conditionalFormatting>
  <conditionalFormatting sqref="G7">
    <cfRule type="cellIs" dxfId="125" priority="23" operator="greaterThan">
      <formula>L6</formula>
    </cfRule>
  </conditionalFormatting>
  <conditionalFormatting sqref="G8">
    <cfRule type="cellIs" dxfId="124" priority="22" operator="greaterThan">
      <formula>L7</formula>
    </cfRule>
  </conditionalFormatting>
  <conditionalFormatting sqref="G9">
    <cfRule type="cellIs" dxfId="123" priority="21" operator="greaterThan">
      <formula>L8</formula>
    </cfRule>
  </conditionalFormatting>
  <conditionalFormatting sqref="G10">
    <cfRule type="cellIs" dxfId="122" priority="20" operator="greaterThan">
      <formula>L9</formula>
    </cfRule>
  </conditionalFormatting>
  <conditionalFormatting sqref="G11">
    <cfRule type="cellIs" dxfId="121" priority="19" operator="greaterThan">
      <formula>L10</formula>
    </cfRule>
  </conditionalFormatting>
  <conditionalFormatting sqref="G12">
    <cfRule type="cellIs" dxfId="120" priority="18" operator="greaterThan">
      <formula>L11</formula>
    </cfRule>
  </conditionalFormatting>
  <conditionalFormatting sqref="G13">
    <cfRule type="cellIs" dxfId="119" priority="17" operator="greaterThan">
      <formula>L12</formula>
    </cfRule>
  </conditionalFormatting>
  <conditionalFormatting sqref="G14">
    <cfRule type="cellIs" dxfId="118" priority="16" operator="greaterThan">
      <formula>L13</formula>
    </cfRule>
  </conditionalFormatting>
  <conditionalFormatting sqref="G15">
    <cfRule type="cellIs" dxfId="117" priority="15" operator="greaterThan">
      <formula>L14</formula>
    </cfRule>
  </conditionalFormatting>
  <conditionalFormatting sqref="G16">
    <cfRule type="cellIs" dxfId="116" priority="14" operator="greaterThan">
      <formula>L15</formula>
    </cfRule>
  </conditionalFormatting>
  <conditionalFormatting sqref="G17">
    <cfRule type="cellIs" dxfId="115" priority="13" operator="greaterThan">
      <formula>L16</formula>
    </cfRule>
  </conditionalFormatting>
  <conditionalFormatting sqref="G18">
    <cfRule type="cellIs" dxfId="114" priority="12" operator="greaterThan">
      <formula>L17</formula>
    </cfRule>
  </conditionalFormatting>
  <conditionalFormatting sqref="G19">
    <cfRule type="cellIs" dxfId="113" priority="11" operator="greaterThan">
      <formula>L18</formula>
    </cfRule>
  </conditionalFormatting>
  <conditionalFormatting sqref="G20">
    <cfRule type="cellIs" dxfId="112" priority="10" operator="greaterThan">
      <formula>L19</formula>
    </cfRule>
  </conditionalFormatting>
  <conditionalFormatting sqref="G21">
    <cfRule type="cellIs" dxfId="111" priority="9" operator="greaterThan">
      <formula>L20</formula>
    </cfRule>
  </conditionalFormatting>
  <conditionalFormatting sqref="C3">
    <cfRule type="cellIs" dxfId="110" priority="117" operator="greaterThan">
      <formula>H2</formula>
    </cfRule>
  </conditionalFormatting>
  <conditionalFormatting sqref="D3">
    <cfRule type="cellIs" dxfId="109" priority="8" operator="greaterThan">
      <formula>I2</formula>
    </cfRule>
  </conditionalFormatting>
  <conditionalFormatting sqref="E3">
    <cfRule type="cellIs" dxfId="108" priority="7" operator="greaterThan">
      <formula>J2</formula>
    </cfRule>
  </conditionalFormatting>
  <conditionalFormatting sqref="F3">
    <cfRule type="cellIs" dxfId="107" priority="6" operator="greaterThan">
      <formula>K2</formula>
    </cfRule>
  </conditionalFormatting>
  <conditionalFormatting sqref="G3">
    <cfRule type="cellIs" dxfId="106" priority="5" operator="greaterThan">
      <formula>L2</formula>
    </cfRule>
  </conditionalFormatting>
  <conditionalFormatting sqref="D4">
    <cfRule type="cellIs" dxfId="105" priority="4" operator="greaterThan">
      <formula>$H$3</formula>
    </cfRule>
  </conditionalFormatting>
  <conditionalFormatting sqref="G4:G21">
    <cfRule type="cellIs" dxfId="104" priority="1" operator="greaterThan">
      <formula>$H$3</formula>
    </cfRule>
  </conditionalFormatting>
  <pageMargins left="0" right="0" top="0" bottom="0" header="0" footer="0"/>
  <pageSetup paperSize="9" orientation="portrait" horizontalDpi="0" verticalDpi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Constellations!$A$3:$A$89</xm:f>
          </x14:formula1>
          <xm:sqref>A3:A21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9"/>
  <sheetViews>
    <sheetView topLeftCell="A3" zoomScale="80" zoomScaleNormal="80" zoomScaleSheetLayoutView="100" zoomScalePageLayoutView="80" workbookViewId="0">
      <selection activeCell="A89" sqref="A3:A89"/>
    </sheetView>
  </sheetViews>
  <sheetFormatPr baseColWidth="10" defaultColWidth="8.83203125" defaultRowHeight="15" x14ac:dyDescent="0.2"/>
  <cols>
    <col min="1" max="1" width="26.5" bestFit="1" customWidth="1"/>
    <col min="2" max="2" width="12.5" bestFit="1" customWidth="1"/>
    <col min="5" max="6" width="9.83203125" bestFit="1" customWidth="1"/>
    <col min="9" max="9" width="10.1640625" bestFit="1" customWidth="1"/>
    <col min="10" max="10" width="10.83203125" bestFit="1" customWidth="1"/>
    <col min="11" max="11" width="11" bestFit="1" customWidth="1"/>
    <col min="12" max="12" width="9.5" bestFit="1" customWidth="1"/>
  </cols>
  <sheetData>
    <row r="1" spans="1:12" x14ac:dyDescent="0.2">
      <c r="A1" t="s">
        <v>0</v>
      </c>
      <c r="B1" t="s">
        <v>1</v>
      </c>
      <c r="G1" t="s">
        <v>21</v>
      </c>
    </row>
    <row r="2" spans="1:12" x14ac:dyDescent="0.2">
      <c r="A2" t="s">
        <v>0</v>
      </c>
      <c r="B2" t="s">
        <v>3</v>
      </c>
      <c r="C2" t="s">
        <v>4</v>
      </c>
      <c r="D2" t="s">
        <v>5</v>
      </c>
      <c r="E2" t="s">
        <v>6</v>
      </c>
      <c r="F2" t="s">
        <v>7</v>
      </c>
      <c r="G2" t="s">
        <v>22</v>
      </c>
      <c r="H2" t="s">
        <v>23</v>
      </c>
      <c r="I2" t="s">
        <v>24</v>
      </c>
      <c r="J2" t="s">
        <v>25</v>
      </c>
      <c r="K2" t="s">
        <v>26</v>
      </c>
      <c r="L2" t="s">
        <v>8</v>
      </c>
    </row>
    <row r="3" spans="1:12" x14ac:dyDescent="0.2">
      <c r="A3" t="s">
        <v>20</v>
      </c>
    </row>
    <row r="4" spans="1:12" x14ac:dyDescent="0.2">
      <c r="A4" t="s">
        <v>71</v>
      </c>
      <c r="B4">
        <v>8</v>
      </c>
      <c r="D4">
        <v>18</v>
      </c>
      <c r="L4">
        <v>7</v>
      </c>
    </row>
    <row r="5" spans="1:12" x14ac:dyDescent="0.2">
      <c r="A5" t="s">
        <v>72</v>
      </c>
      <c r="B5">
        <v>8</v>
      </c>
      <c r="C5">
        <v>18</v>
      </c>
      <c r="L5">
        <v>6</v>
      </c>
    </row>
    <row r="6" spans="1:12" x14ac:dyDescent="0.2">
      <c r="A6" t="s">
        <v>45</v>
      </c>
      <c r="B6">
        <v>3</v>
      </c>
      <c r="D6">
        <v>4</v>
      </c>
      <c r="E6">
        <v>4</v>
      </c>
      <c r="I6">
        <v>1</v>
      </c>
      <c r="J6">
        <v>1</v>
      </c>
      <c r="L6">
        <v>7</v>
      </c>
    </row>
    <row r="7" spans="1:12" x14ac:dyDescent="0.2">
      <c r="A7" t="s">
        <v>28</v>
      </c>
      <c r="D7">
        <v>1</v>
      </c>
      <c r="I7">
        <v>5</v>
      </c>
      <c r="L7">
        <v>5</v>
      </c>
    </row>
    <row r="8" spans="1:12" x14ac:dyDescent="0.2">
      <c r="A8" t="s">
        <v>48</v>
      </c>
      <c r="C8">
        <v>6</v>
      </c>
      <c r="D8">
        <v>4</v>
      </c>
      <c r="H8">
        <v>1</v>
      </c>
      <c r="I8">
        <v>1</v>
      </c>
      <c r="L8">
        <v>7</v>
      </c>
    </row>
    <row r="9" spans="1:12" x14ac:dyDescent="0.2">
      <c r="A9" t="s">
        <v>11</v>
      </c>
      <c r="E9">
        <v>1</v>
      </c>
      <c r="J9">
        <v>5</v>
      </c>
      <c r="L9">
        <v>5</v>
      </c>
    </row>
    <row r="10" spans="1:12" x14ac:dyDescent="0.2">
      <c r="A10" t="s">
        <v>69</v>
      </c>
      <c r="E10">
        <v>6</v>
      </c>
      <c r="F10">
        <v>4</v>
      </c>
      <c r="J10">
        <v>1</v>
      </c>
      <c r="K10">
        <v>1</v>
      </c>
      <c r="L10">
        <v>7</v>
      </c>
    </row>
    <row r="11" spans="1:12" x14ac:dyDescent="0.2">
      <c r="A11" t="s">
        <v>62</v>
      </c>
      <c r="F11">
        <v>1</v>
      </c>
      <c r="J11">
        <v>3</v>
      </c>
      <c r="K11">
        <v>2</v>
      </c>
      <c r="L11">
        <v>5</v>
      </c>
    </row>
    <row r="12" spans="1:12" x14ac:dyDescent="0.2">
      <c r="A12" t="s">
        <v>63</v>
      </c>
      <c r="C12">
        <v>4</v>
      </c>
      <c r="E12">
        <v>4</v>
      </c>
      <c r="F12">
        <v>3</v>
      </c>
      <c r="J12">
        <v>3</v>
      </c>
      <c r="L12">
        <v>7</v>
      </c>
    </row>
    <row r="13" spans="1:12" x14ac:dyDescent="0.2">
      <c r="A13" t="s">
        <v>32</v>
      </c>
      <c r="D13">
        <v>1</v>
      </c>
      <c r="G13">
        <v>2</v>
      </c>
      <c r="I13">
        <v>3</v>
      </c>
      <c r="L13">
        <v>5</v>
      </c>
    </row>
    <row r="14" spans="1:12" x14ac:dyDescent="0.2">
      <c r="A14" t="s">
        <v>17</v>
      </c>
      <c r="B14">
        <v>3</v>
      </c>
      <c r="C14">
        <v>4</v>
      </c>
      <c r="D14">
        <v>4</v>
      </c>
      <c r="G14">
        <v>2</v>
      </c>
      <c r="I14">
        <v>3</v>
      </c>
      <c r="L14">
        <v>6</v>
      </c>
    </row>
    <row r="15" spans="1:12" x14ac:dyDescent="0.2">
      <c r="A15" t="s">
        <v>33</v>
      </c>
      <c r="D15">
        <v>5</v>
      </c>
      <c r="E15">
        <v>5</v>
      </c>
      <c r="G15">
        <v>2</v>
      </c>
      <c r="I15">
        <v>3</v>
      </c>
      <c r="L15">
        <v>6</v>
      </c>
    </row>
    <row r="16" spans="1:12" x14ac:dyDescent="0.2">
      <c r="A16" t="s">
        <v>64</v>
      </c>
      <c r="E16">
        <v>10</v>
      </c>
      <c r="J16">
        <v>3</v>
      </c>
      <c r="K16">
        <v>2</v>
      </c>
      <c r="L16">
        <v>6</v>
      </c>
    </row>
    <row r="17" spans="1:12" x14ac:dyDescent="0.2">
      <c r="A17" t="s">
        <v>73</v>
      </c>
      <c r="D17">
        <v>18</v>
      </c>
      <c r="E17">
        <v>13</v>
      </c>
      <c r="L17">
        <v>7</v>
      </c>
    </row>
    <row r="18" spans="1:12" x14ac:dyDescent="0.2">
      <c r="A18" t="s">
        <v>74</v>
      </c>
      <c r="C18">
        <v>1</v>
      </c>
      <c r="H18">
        <v>3</v>
      </c>
      <c r="K18">
        <v>2</v>
      </c>
      <c r="L18">
        <v>5</v>
      </c>
    </row>
    <row r="19" spans="1:12" x14ac:dyDescent="0.2">
      <c r="A19" t="s">
        <v>39</v>
      </c>
      <c r="B19">
        <v>4</v>
      </c>
      <c r="D19">
        <v>6</v>
      </c>
      <c r="I19">
        <v>3</v>
      </c>
      <c r="L19">
        <v>5</v>
      </c>
    </row>
    <row r="20" spans="1:12" x14ac:dyDescent="0.2">
      <c r="A20" t="s">
        <v>34</v>
      </c>
      <c r="D20">
        <v>5</v>
      </c>
      <c r="E20">
        <v>5</v>
      </c>
      <c r="G20">
        <v>2</v>
      </c>
      <c r="I20">
        <v>3</v>
      </c>
      <c r="L20">
        <v>7</v>
      </c>
    </row>
    <row r="21" spans="1:12" x14ac:dyDescent="0.2">
      <c r="A21" t="s">
        <v>65</v>
      </c>
      <c r="E21">
        <v>6</v>
      </c>
      <c r="F21">
        <v>4</v>
      </c>
      <c r="J21">
        <v>3</v>
      </c>
      <c r="L21">
        <v>5</v>
      </c>
    </row>
    <row r="22" spans="1:12" x14ac:dyDescent="0.2">
      <c r="A22" t="s">
        <v>75</v>
      </c>
      <c r="F22">
        <v>1</v>
      </c>
      <c r="K22">
        <v>5</v>
      </c>
      <c r="L22">
        <v>5</v>
      </c>
    </row>
    <row r="23" spans="1:12" x14ac:dyDescent="0.2">
      <c r="A23" t="s">
        <v>9</v>
      </c>
      <c r="H23">
        <v>1</v>
      </c>
      <c r="L23">
        <v>1</v>
      </c>
    </row>
    <row r="24" spans="1:12" x14ac:dyDescent="0.2">
      <c r="A24" t="s">
        <v>18</v>
      </c>
      <c r="I24">
        <v>1</v>
      </c>
      <c r="L24">
        <v>1</v>
      </c>
    </row>
    <row r="25" spans="1:12" x14ac:dyDescent="0.2">
      <c r="A25" t="s">
        <v>16</v>
      </c>
      <c r="J25">
        <v>1</v>
      </c>
      <c r="L25">
        <v>1</v>
      </c>
    </row>
    <row r="26" spans="1:12" x14ac:dyDescent="0.2">
      <c r="A26" t="s">
        <v>15</v>
      </c>
      <c r="G26">
        <v>1</v>
      </c>
      <c r="L26">
        <v>1</v>
      </c>
    </row>
    <row r="27" spans="1:12" x14ac:dyDescent="0.2">
      <c r="A27" t="s">
        <v>76</v>
      </c>
      <c r="K27">
        <v>1</v>
      </c>
      <c r="L27">
        <v>1</v>
      </c>
    </row>
    <row r="28" spans="1:12" x14ac:dyDescent="0.2">
      <c r="A28" t="s">
        <v>70</v>
      </c>
      <c r="C28">
        <v>5</v>
      </c>
      <c r="E28">
        <v>5</v>
      </c>
      <c r="H28">
        <v>1</v>
      </c>
      <c r="J28">
        <v>1</v>
      </c>
      <c r="L28">
        <v>6</v>
      </c>
    </row>
    <row r="29" spans="1:12" x14ac:dyDescent="0.2">
      <c r="A29" t="s">
        <v>77</v>
      </c>
      <c r="F29">
        <v>1</v>
      </c>
      <c r="K29">
        <v>3</v>
      </c>
      <c r="L29">
        <v>5</v>
      </c>
    </row>
    <row r="30" spans="1:12" x14ac:dyDescent="0.2">
      <c r="A30" t="s">
        <v>78</v>
      </c>
      <c r="B30">
        <v>8</v>
      </c>
      <c r="C30">
        <v>15</v>
      </c>
      <c r="L30">
        <v>6</v>
      </c>
    </row>
    <row r="31" spans="1:12" x14ac:dyDescent="0.2">
      <c r="A31" t="s">
        <v>10</v>
      </c>
      <c r="C31">
        <v>1</v>
      </c>
      <c r="H31">
        <v>5</v>
      </c>
      <c r="L31">
        <v>3</v>
      </c>
    </row>
    <row r="32" spans="1:12" x14ac:dyDescent="0.2">
      <c r="A32" t="s">
        <v>58</v>
      </c>
      <c r="E32">
        <v>1</v>
      </c>
      <c r="J32">
        <v>5</v>
      </c>
      <c r="L32">
        <v>4</v>
      </c>
    </row>
    <row r="33" spans="1:12" x14ac:dyDescent="0.2">
      <c r="A33" t="s">
        <v>37</v>
      </c>
      <c r="D33">
        <v>1</v>
      </c>
      <c r="I33">
        <v>3</v>
      </c>
      <c r="J33">
        <v>3</v>
      </c>
      <c r="L33">
        <v>5</v>
      </c>
    </row>
    <row r="34" spans="1:12" x14ac:dyDescent="0.2">
      <c r="A34" t="s">
        <v>38</v>
      </c>
      <c r="E34">
        <v>1</v>
      </c>
      <c r="I34">
        <v>3</v>
      </c>
      <c r="J34">
        <v>3</v>
      </c>
      <c r="L34">
        <v>5</v>
      </c>
    </row>
    <row r="35" spans="1:12" x14ac:dyDescent="0.2">
      <c r="A35" t="s">
        <v>35</v>
      </c>
      <c r="B35">
        <v>1</v>
      </c>
      <c r="G35">
        <v>2</v>
      </c>
      <c r="I35">
        <v>3</v>
      </c>
      <c r="L35">
        <v>5</v>
      </c>
    </row>
    <row r="36" spans="1:12" x14ac:dyDescent="0.2">
      <c r="A36" t="s">
        <v>29</v>
      </c>
      <c r="D36">
        <v>1</v>
      </c>
      <c r="I36">
        <v>5</v>
      </c>
      <c r="L36">
        <v>4</v>
      </c>
    </row>
    <row r="37" spans="1:12" x14ac:dyDescent="0.2">
      <c r="A37" t="s">
        <v>79</v>
      </c>
      <c r="C37">
        <v>1</v>
      </c>
      <c r="H37">
        <v>5</v>
      </c>
      <c r="L37">
        <v>4</v>
      </c>
    </row>
    <row r="38" spans="1:12" x14ac:dyDescent="0.2">
      <c r="A38" t="s">
        <v>50</v>
      </c>
      <c r="B38">
        <v>1</v>
      </c>
      <c r="G38">
        <v>3</v>
      </c>
      <c r="L38">
        <v>5</v>
      </c>
    </row>
    <row r="39" spans="1:12" x14ac:dyDescent="0.2">
      <c r="A39" t="s">
        <v>61</v>
      </c>
      <c r="E39">
        <v>1</v>
      </c>
      <c r="J39">
        <v>4</v>
      </c>
      <c r="L39">
        <v>3</v>
      </c>
    </row>
    <row r="40" spans="1:12" x14ac:dyDescent="0.2">
      <c r="A40" t="s">
        <v>59</v>
      </c>
      <c r="E40">
        <v>1</v>
      </c>
      <c r="J40">
        <v>5</v>
      </c>
      <c r="L40">
        <v>4</v>
      </c>
    </row>
    <row r="41" spans="1:12" x14ac:dyDescent="0.2">
      <c r="A41" t="s">
        <v>66</v>
      </c>
      <c r="C41">
        <v>5</v>
      </c>
      <c r="E41">
        <v>3</v>
      </c>
      <c r="F41">
        <v>3</v>
      </c>
      <c r="H41">
        <v>3</v>
      </c>
      <c r="J41">
        <v>3</v>
      </c>
      <c r="L41">
        <v>5</v>
      </c>
    </row>
    <row r="42" spans="1:12" x14ac:dyDescent="0.2">
      <c r="A42" t="s">
        <v>40</v>
      </c>
      <c r="D42">
        <v>1</v>
      </c>
      <c r="I42">
        <v>3</v>
      </c>
      <c r="L42">
        <v>3</v>
      </c>
    </row>
    <row r="43" spans="1:12" x14ac:dyDescent="0.2">
      <c r="A43" t="s">
        <v>80</v>
      </c>
      <c r="C43">
        <v>1</v>
      </c>
      <c r="H43">
        <v>4</v>
      </c>
      <c r="L43">
        <v>3</v>
      </c>
    </row>
    <row r="44" spans="1:12" x14ac:dyDescent="0.2">
      <c r="A44" t="s">
        <v>46</v>
      </c>
      <c r="B44">
        <v>3</v>
      </c>
      <c r="D44">
        <v>4</v>
      </c>
      <c r="E44">
        <v>4</v>
      </c>
      <c r="I44">
        <v>1</v>
      </c>
      <c r="J44">
        <v>1</v>
      </c>
      <c r="L44">
        <v>7</v>
      </c>
    </row>
    <row r="45" spans="1:12" x14ac:dyDescent="0.2">
      <c r="A45" t="s">
        <v>36</v>
      </c>
      <c r="B45">
        <v>3</v>
      </c>
      <c r="D45">
        <v>5</v>
      </c>
      <c r="E45">
        <v>3</v>
      </c>
      <c r="G45">
        <v>2</v>
      </c>
      <c r="I45">
        <v>3</v>
      </c>
      <c r="L45">
        <v>6</v>
      </c>
    </row>
    <row r="46" spans="1:12" x14ac:dyDescent="0.2">
      <c r="A46" t="s">
        <v>41</v>
      </c>
      <c r="C46">
        <v>1</v>
      </c>
      <c r="H46">
        <v>3</v>
      </c>
      <c r="I46">
        <v>3</v>
      </c>
      <c r="L46">
        <v>5</v>
      </c>
    </row>
    <row r="47" spans="1:12" x14ac:dyDescent="0.2">
      <c r="A47" t="s">
        <v>51</v>
      </c>
      <c r="B47">
        <v>1</v>
      </c>
      <c r="G47">
        <v>3</v>
      </c>
      <c r="L47">
        <v>3</v>
      </c>
    </row>
    <row r="48" spans="1:12" x14ac:dyDescent="0.2">
      <c r="A48" t="s">
        <v>52</v>
      </c>
      <c r="C48">
        <v>5</v>
      </c>
      <c r="D48">
        <v>5</v>
      </c>
      <c r="G48">
        <v>2</v>
      </c>
      <c r="H48">
        <v>3</v>
      </c>
      <c r="L48">
        <v>5</v>
      </c>
    </row>
    <row r="49" spans="1:12" x14ac:dyDescent="0.2">
      <c r="A49" t="s">
        <v>81</v>
      </c>
      <c r="D49">
        <v>13</v>
      </c>
      <c r="E49">
        <v>18</v>
      </c>
      <c r="L49">
        <v>7</v>
      </c>
    </row>
    <row r="50" spans="1:12" x14ac:dyDescent="0.2">
      <c r="A50" t="s">
        <v>82</v>
      </c>
      <c r="C50">
        <v>18</v>
      </c>
      <c r="F50">
        <v>8</v>
      </c>
      <c r="L50">
        <v>7</v>
      </c>
    </row>
    <row r="51" spans="1:12" x14ac:dyDescent="0.2">
      <c r="A51" t="s">
        <v>83</v>
      </c>
      <c r="F51">
        <v>1</v>
      </c>
      <c r="K51">
        <v>3</v>
      </c>
      <c r="L51">
        <v>3</v>
      </c>
    </row>
    <row r="52" spans="1:12" x14ac:dyDescent="0.2">
      <c r="A52" t="s">
        <v>84</v>
      </c>
      <c r="C52">
        <v>1</v>
      </c>
      <c r="H52">
        <v>4</v>
      </c>
      <c r="L52">
        <v>3</v>
      </c>
    </row>
    <row r="53" spans="1:12" x14ac:dyDescent="0.2">
      <c r="A53" t="s">
        <v>42</v>
      </c>
      <c r="D53">
        <v>10</v>
      </c>
      <c r="I53">
        <v>3</v>
      </c>
      <c r="L53">
        <v>7</v>
      </c>
    </row>
    <row r="54" spans="1:12" x14ac:dyDescent="0.2">
      <c r="A54" t="s">
        <v>47</v>
      </c>
      <c r="B54">
        <v>4</v>
      </c>
      <c r="D54">
        <v>6</v>
      </c>
      <c r="I54">
        <v>1</v>
      </c>
      <c r="J54">
        <v>1</v>
      </c>
      <c r="L54">
        <v>6</v>
      </c>
    </row>
    <row r="55" spans="1:12" x14ac:dyDescent="0.2">
      <c r="A55" t="s">
        <v>53</v>
      </c>
      <c r="C55">
        <v>7</v>
      </c>
      <c r="E55">
        <v>3</v>
      </c>
      <c r="G55">
        <v>2</v>
      </c>
      <c r="H55">
        <v>3</v>
      </c>
      <c r="L55">
        <v>6</v>
      </c>
    </row>
    <row r="56" spans="1:12" x14ac:dyDescent="0.2">
      <c r="A56" t="s">
        <v>85</v>
      </c>
      <c r="D56">
        <v>15</v>
      </c>
      <c r="E56">
        <v>15</v>
      </c>
      <c r="L56">
        <v>6</v>
      </c>
    </row>
    <row r="57" spans="1:12" x14ac:dyDescent="0.2">
      <c r="A57" t="s">
        <v>86</v>
      </c>
      <c r="C57">
        <v>15</v>
      </c>
      <c r="F57">
        <v>8</v>
      </c>
      <c r="L57">
        <v>7</v>
      </c>
    </row>
    <row r="58" spans="1:12" x14ac:dyDescent="0.2">
      <c r="A58" t="s">
        <v>43</v>
      </c>
      <c r="D58">
        <v>10</v>
      </c>
      <c r="I58">
        <v>3</v>
      </c>
      <c r="K58">
        <v>2</v>
      </c>
      <c r="L58">
        <v>4</v>
      </c>
    </row>
    <row r="59" spans="1:12" x14ac:dyDescent="0.2">
      <c r="A59" t="s">
        <v>87</v>
      </c>
      <c r="E59">
        <v>20</v>
      </c>
      <c r="F59">
        <v>7</v>
      </c>
      <c r="L59">
        <v>7</v>
      </c>
    </row>
    <row r="60" spans="1:12" x14ac:dyDescent="0.2">
      <c r="A60" t="s">
        <v>60</v>
      </c>
      <c r="E60">
        <v>1</v>
      </c>
      <c r="J60">
        <v>5</v>
      </c>
      <c r="L60">
        <v>4</v>
      </c>
    </row>
    <row r="61" spans="1:12" x14ac:dyDescent="0.2">
      <c r="A61" t="s">
        <v>88</v>
      </c>
      <c r="F61">
        <v>1</v>
      </c>
      <c r="H61">
        <v>3</v>
      </c>
      <c r="K61">
        <v>2</v>
      </c>
      <c r="L61">
        <v>4</v>
      </c>
    </row>
    <row r="62" spans="1:12" x14ac:dyDescent="0.2">
      <c r="A62" t="s">
        <v>14</v>
      </c>
      <c r="B62">
        <v>1</v>
      </c>
      <c r="G62">
        <v>2</v>
      </c>
      <c r="I62">
        <v>3</v>
      </c>
      <c r="L62">
        <v>4</v>
      </c>
    </row>
    <row r="63" spans="1:12" x14ac:dyDescent="0.2">
      <c r="A63" t="s">
        <v>30</v>
      </c>
      <c r="D63">
        <v>1</v>
      </c>
      <c r="I63">
        <v>5</v>
      </c>
      <c r="L63">
        <v>4</v>
      </c>
    </row>
    <row r="64" spans="1:12" x14ac:dyDescent="0.2">
      <c r="A64" t="s">
        <v>56</v>
      </c>
      <c r="B64">
        <v>8</v>
      </c>
      <c r="G64">
        <v>1</v>
      </c>
      <c r="H64">
        <v>1</v>
      </c>
      <c r="L64">
        <v>6</v>
      </c>
    </row>
    <row r="65" spans="1:12" x14ac:dyDescent="0.2">
      <c r="A65" t="s">
        <v>67</v>
      </c>
      <c r="E65">
        <v>6</v>
      </c>
      <c r="F65">
        <v>4</v>
      </c>
      <c r="J65">
        <v>3</v>
      </c>
      <c r="K65">
        <v>2</v>
      </c>
      <c r="L65">
        <v>6</v>
      </c>
    </row>
    <row r="66" spans="1:12" x14ac:dyDescent="0.2">
      <c r="A66" t="s">
        <v>19</v>
      </c>
      <c r="D66">
        <v>6</v>
      </c>
      <c r="E66">
        <v>4</v>
      </c>
      <c r="I66">
        <v>1</v>
      </c>
      <c r="J66">
        <v>1</v>
      </c>
      <c r="L66">
        <v>5</v>
      </c>
    </row>
    <row r="67" spans="1:12" x14ac:dyDescent="0.2">
      <c r="A67" t="s">
        <v>89</v>
      </c>
      <c r="C67">
        <v>1</v>
      </c>
      <c r="H67">
        <v>5</v>
      </c>
      <c r="L67">
        <v>4</v>
      </c>
    </row>
    <row r="68" spans="1:12" x14ac:dyDescent="0.2">
      <c r="A68" t="s">
        <v>90</v>
      </c>
      <c r="F68">
        <v>8</v>
      </c>
      <c r="K68">
        <v>2</v>
      </c>
      <c r="L68">
        <v>6</v>
      </c>
    </row>
    <row r="69" spans="1:12" x14ac:dyDescent="0.2">
      <c r="A69" t="s">
        <v>31</v>
      </c>
      <c r="D69">
        <v>1</v>
      </c>
      <c r="I69">
        <v>4</v>
      </c>
      <c r="L69">
        <v>3</v>
      </c>
    </row>
    <row r="70" spans="1:12" x14ac:dyDescent="0.2">
      <c r="A70" t="s">
        <v>68</v>
      </c>
      <c r="E70">
        <v>1</v>
      </c>
      <c r="J70">
        <v>3</v>
      </c>
      <c r="L70">
        <v>5</v>
      </c>
    </row>
    <row r="71" spans="1:12" x14ac:dyDescent="0.2">
      <c r="A71" t="s">
        <v>91</v>
      </c>
      <c r="C71">
        <v>6</v>
      </c>
      <c r="F71">
        <v>4</v>
      </c>
      <c r="H71">
        <v>3</v>
      </c>
      <c r="K71">
        <v>2</v>
      </c>
      <c r="L71">
        <v>6</v>
      </c>
    </row>
    <row r="72" spans="1:12" x14ac:dyDescent="0.2">
      <c r="A72" t="s">
        <v>44</v>
      </c>
      <c r="B72">
        <v>4</v>
      </c>
      <c r="D72">
        <v>6</v>
      </c>
      <c r="G72">
        <v>1</v>
      </c>
      <c r="I72">
        <v>1</v>
      </c>
      <c r="L72">
        <v>5</v>
      </c>
    </row>
    <row r="73" spans="1:12" x14ac:dyDescent="0.2">
      <c r="A73" t="s">
        <v>92</v>
      </c>
      <c r="C73">
        <v>10</v>
      </c>
      <c r="H73">
        <v>3</v>
      </c>
      <c r="K73">
        <v>2</v>
      </c>
      <c r="L73">
        <v>5</v>
      </c>
    </row>
    <row r="74" spans="1:12" x14ac:dyDescent="0.2">
      <c r="A74" t="s">
        <v>93</v>
      </c>
      <c r="B74">
        <v>7</v>
      </c>
      <c r="C74">
        <v>20</v>
      </c>
      <c r="L74">
        <v>6</v>
      </c>
    </row>
    <row r="75" spans="1:12" x14ac:dyDescent="0.2">
      <c r="A75" t="s">
        <v>27</v>
      </c>
      <c r="D75">
        <v>1</v>
      </c>
      <c r="I75">
        <v>6</v>
      </c>
      <c r="L75">
        <v>5</v>
      </c>
    </row>
    <row r="76" spans="1:12" x14ac:dyDescent="0.2">
      <c r="A76" t="s">
        <v>94</v>
      </c>
      <c r="C76">
        <v>6</v>
      </c>
      <c r="F76">
        <v>4</v>
      </c>
      <c r="K76">
        <v>1</v>
      </c>
      <c r="L76">
        <v>7</v>
      </c>
    </row>
    <row r="77" spans="1:12" x14ac:dyDescent="0.2">
      <c r="A77" t="s">
        <v>12</v>
      </c>
      <c r="C77">
        <v>5</v>
      </c>
      <c r="E77">
        <v>5</v>
      </c>
      <c r="H77">
        <v>1</v>
      </c>
      <c r="I77">
        <v>1</v>
      </c>
      <c r="L77">
        <v>7</v>
      </c>
    </row>
    <row r="78" spans="1:12" x14ac:dyDescent="0.2">
      <c r="A78" t="s">
        <v>95</v>
      </c>
      <c r="F78">
        <v>1</v>
      </c>
      <c r="H78">
        <v>3</v>
      </c>
      <c r="K78">
        <v>2</v>
      </c>
      <c r="L78">
        <v>5</v>
      </c>
    </row>
    <row r="79" spans="1:12" x14ac:dyDescent="0.2">
      <c r="A79" t="s">
        <v>96</v>
      </c>
      <c r="C79">
        <v>20</v>
      </c>
      <c r="F79">
        <v>7</v>
      </c>
      <c r="L79">
        <v>6</v>
      </c>
    </row>
    <row r="80" spans="1:12" x14ac:dyDescent="0.2">
      <c r="A80" t="s">
        <v>97</v>
      </c>
      <c r="C80">
        <v>1</v>
      </c>
      <c r="H80">
        <v>5</v>
      </c>
      <c r="L80">
        <v>5</v>
      </c>
    </row>
    <row r="81" spans="1:12" x14ac:dyDescent="0.2">
      <c r="A81" t="s">
        <v>98</v>
      </c>
      <c r="C81">
        <v>6</v>
      </c>
      <c r="F81">
        <v>4</v>
      </c>
      <c r="H81">
        <v>3</v>
      </c>
      <c r="K81">
        <v>2</v>
      </c>
      <c r="L81">
        <v>5</v>
      </c>
    </row>
    <row r="82" spans="1:12" x14ac:dyDescent="0.2">
      <c r="A82" t="s">
        <v>99</v>
      </c>
      <c r="B82">
        <v>8</v>
      </c>
      <c r="D82">
        <v>15</v>
      </c>
      <c r="L82">
        <v>7</v>
      </c>
    </row>
    <row r="83" spans="1:12" x14ac:dyDescent="0.2">
      <c r="A83" t="s">
        <v>100</v>
      </c>
      <c r="E83">
        <v>15</v>
      </c>
      <c r="F83">
        <v>8</v>
      </c>
      <c r="L83">
        <v>7</v>
      </c>
    </row>
    <row r="84" spans="1:12" x14ac:dyDescent="0.2">
      <c r="A84" t="s">
        <v>54</v>
      </c>
      <c r="B84">
        <v>1</v>
      </c>
      <c r="G84">
        <v>2</v>
      </c>
      <c r="H84">
        <v>3</v>
      </c>
      <c r="L84">
        <v>4</v>
      </c>
    </row>
    <row r="85" spans="1:12" x14ac:dyDescent="0.2">
      <c r="A85" t="s">
        <v>49</v>
      </c>
      <c r="B85">
        <v>1</v>
      </c>
      <c r="G85">
        <v>5</v>
      </c>
      <c r="L85">
        <v>5</v>
      </c>
    </row>
    <row r="86" spans="1:12" x14ac:dyDescent="0.2">
      <c r="A86" t="s">
        <v>55</v>
      </c>
      <c r="B86">
        <v>4</v>
      </c>
      <c r="C86">
        <v>6</v>
      </c>
      <c r="G86">
        <v>2</v>
      </c>
      <c r="L86">
        <v>5</v>
      </c>
    </row>
    <row r="87" spans="1:12" x14ac:dyDescent="0.2">
      <c r="A87" t="s">
        <v>101</v>
      </c>
      <c r="C87">
        <v>4</v>
      </c>
      <c r="D87">
        <v>6</v>
      </c>
      <c r="H87">
        <v>3</v>
      </c>
      <c r="L87">
        <v>6</v>
      </c>
    </row>
    <row r="88" spans="1:12" x14ac:dyDescent="0.2">
      <c r="A88" t="s">
        <v>57</v>
      </c>
      <c r="E88">
        <v>1</v>
      </c>
      <c r="J88">
        <v>6</v>
      </c>
      <c r="L88">
        <v>5</v>
      </c>
    </row>
    <row r="89" spans="1:12" x14ac:dyDescent="0.2">
      <c r="A89" t="s">
        <v>13</v>
      </c>
      <c r="C89">
        <v>1</v>
      </c>
      <c r="H89">
        <v>3</v>
      </c>
      <c r="J89">
        <v>3</v>
      </c>
      <c r="L89">
        <v>4</v>
      </c>
    </row>
  </sheetData>
  <sortState ref="A3:L30">
    <sortCondition ref="A3:A30"/>
  </sortState>
  <pageMargins left="0" right="0" top="0" bottom="0" header="0" footer="0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Build</vt:lpstr>
      <vt:lpstr>Constellations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Matthew Stephensen</dc:creator>
  <cp:keywords/>
  <dc:description/>
  <cp:lastModifiedBy>Microsoft Office User</cp:lastModifiedBy>
  <cp:revision/>
  <dcterms:created xsi:type="dcterms:W3CDTF">2015-12-28T23:24:12Z</dcterms:created>
  <dcterms:modified xsi:type="dcterms:W3CDTF">2015-12-29T05:23:22Z</dcterms:modified>
  <cp:category/>
  <cp:contentStatus/>
</cp:coreProperties>
</file>